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"/>
    </mc:Choice>
  </mc:AlternateContent>
  <bookViews>
    <workbookView xWindow="0" yWindow="255" windowWidth="19200" windowHeight="12825"/>
  </bookViews>
  <sheets>
    <sheet name="Depot Inspection checklist" sheetId="1" r:id="rId1"/>
    <sheet name="Depot Inspection result" sheetId="2" r:id="rId2"/>
  </sheets>
  <definedNames>
    <definedName name="_xlnm._FilterDatabase" localSheetId="0" hidden="1">'Depot Inspection checklist'!$B$1:$B$39</definedName>
    <definedName name="_xlnm.Print_Area" localSheetId="1">'Depot Inspection result'!$A$1:$I$17</definedName>
    <definedName name="_xlnm.Print_Titles" localSheetId="0">'Depot Inspection checklist'!$1:$4</definedName>
  </definedNames>
  <calcPr calcId="152511" fullCalcOnLoad="1"/>
</workbook>
</file>

<file path=xl/calcChain.xml><?xml version="1.0" encoding="utf-8"?>
<calcChain xmlns="http://schemas.openxmlformats.org/spreadsheetml/2006/main">
  <c r="C3" i="2" l="1"/>
  <c r="C2" i="2"/>
  <c r="J6" i="1"/>
  <c r="J7" i="1"/>
  <c r="J8" i="1"/>
  <c r="J5" i="1"/>
  <c r="K6" i="1"/>
  <c r="K5" i="1"/>
  <c r="K8" i="1"/>
  <c r="K7" i="1"/>
  <c r="L8" i="1"/>
  <c r="I8" i="1"/>
  <c r="E6" i="2"/>
  <c r="E7" i="2"/>
  <c r="E8" i="2"/>
  <c r="E9" i="2"/>
  <c r="E10" i="2"/>
  <c r="E11" i="2"/>
  <c r="L5" i="1"/>
  <c r="L6" i="1"/>
  <c r="L7" i="1"/>
  <c r="G6" i="2"/>
  <c r="H6" i="2" s="1"/>
  <c r="J9" i="1"/>
  <c r="J10" i="1"/>
  <c r="J11" i="1"/>
  <c r="J12" i="1"/>
  <c r="J13" i="1"/>
  <c r="J14" i="1"/>
  <c r="J15" i="1"/>
  <c r="K9" i="1"/>
  <c r="L9" i="1"/>
  <c r="K10" i="1"/>
  <c r="L10" i="1"/>
  <c r="K11" i="1"/>
  <c r="L11" i="1"/>
  <c r="K12" i="1"/>
  <c r="L12" i="1"/>
  <c r="G7" i="2" s="1"/>
  <c r="H7" i="2" s="1"/>
  <c r="K13" i="1"/>
  <c r="L13" i="1"/>
  <c r="K14" i="1"/>
  <c r="L14" i="1"/>
  <c r="K15" i="1"/>
  <c r="L15" i="1"/>
  <c r="J16" i="1"/>
  <c r="J17" i="1"/>
  <c r="J18" i="1"/>
  <c r="J19" i="1"/>
  <c r="J20" i="1"/>
  <c r="J21" i="1"/>
  <c r="J22" i="1"/>
  <c r="J23" i="1"/>
  <c r="J24" i="1"/>
  <c r="J25" i="1"/>
  <c r="J26" i="1"/>
  <c r="K16" i="1"/>
  <c r="L16" i="1"/>
  <c r="K17" i="1"/>
  <c r="L17" i="1"/>
  <c r="K18" i="1"/>
  <c r="L18" i="1"/>
  <c r="K19" i="1"/>
  <c r="L19" i="1"/>
  <c r="K20" i="1"/>
  <c r="L20" i="1"/>
  <c r="K21" i="1"/>
  <c r="L21" i="1"/>
  <c r="G8" i="2" s="1"/>
  <c r="H8" i="2" s="1"/>
  <c r="K22" i="1"/>
  <c r="L22" i="1"/>
  <c r="K23" i="1"/>
  <c r="L23" i="1"/>
  <c r="K24" i="1"/>
  <c r="L24" i="1"/>
  <c r="K25" i="1"/>
  <c r="L25" i="1"/>
  <c r="K26" i="1"/>
  <c r="L26" i="1"/>
  <c r="J27" i="1"/>
  <c r="J28" i="1"/>
  <c r="J29" i="1"/>
  <c r="K27" i="1"/>
  <c r="L27" i="1"/>
  <c r="G9" i="2" s="1"/>
  <c r="H9" i="2" s="1"/>
  <c r="K28" i="1"/>
  <c r="L28" i="1"/>
  <c r="K29" i="1"/>
  <c r="L29" i="1"/>
  <c r="J30" i="1"/>
  <c r="J31" i="1"/>
  <c r="J32" i="1"/>
  <c r="J33" i="1"/>
  <c r="J34" i="1"/>
  <c r="J35" i="1"/>
  <c r="J36" i="1"/>
  <c r="J37" i="1"/>
  <c r="J38" i="1"/>
  <c r="J39" i="1"/>
  <c r="J40" i="1"/>
  <c r="J41" i="1"/>
  <c r="K30" i="1"/>
  <c r="L30" i="1"/>
  <c r="K31" i="1"/>
  <c r="L31" i="1"/>
  <c r="K32" i="1"/>
  <c r="L32" i="1"/>
  <c r="G10" i="2" s="1"/>
  <c r="H10" i="2" s="1"/>
  <c r="K33" i="1"/>
  <c r="L33" i="1"/>
  <c r="K34" i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H11" i="2"/>
  <c r="I14" i="2"/>
  <c r="I9" i="2"/>
  <c r="I10" i="2"/>
  <c r="I6" i="2"/>
  <c r="F10" i="2"/>
  <c r="F6" i="2"/>
  <c r="I25" i="1"/>
  <c r="B2" i="2"/>
  <c r="I11" i="2"/>
  <c r="I14" i="1"/>
  <c r="I23" i="1"/>
  <c r="I26" i="1"/>
  <c r="I24" i="1"/>
  <c r="I7" i="2"/>
  <c r="F7" i="2"/>
  <c r="I31" i="1"/>
  <c r="I15" i="1"/>
  <c r="I40" i="1"/>
  <c r="I41" i="1"/>
  <c r="I8" i="2"/>
  <c r="F8" i="2"/>
  <c r="F11" i="2" s="1"/>
  <c r="I13" i="1"/>
  <c r="I12" i="1"/>
  <c r="I11" i="1"/>
  <c r="I10" i="1"/>
  <c r="I9" i="1"/>
  <c r="I39" i="1"/>
  <c r="I38" i="1"/>
  <c r="I37" i="1"/>
  <c r="I29" i="1"/>
  <c r="I28" i="1"/>
  <c r="F9" i="2"/>
  <c r="C11" i="2"/>
  <c r="D11" i="2"/>
  <c r="I5" i="1"/>
  <c r="I6" i="1"/>
  <c r="I7" i="1"/>
  <c r="I16" i="1"/>
  <c r="I17" i="1"/>
  <c r="I18" i="1"/>
  <c r="I19" i="1"/>
  <c r="I20" i="1"/>
  <c r="I21" i="1"/>
  <c r="I22" i="1"/>
  <c r="I27" i="1"/>
  <c r="I30" i="1"/>
  <c r="I32" i="1"/>
  <c r="I33" i="1"/>
  <c r="I34" i="1"/>
  <c r="I35" i="1"/>
  <c r="I36" i="1"/>
</calcChain>
</file>

<file path=xl/sharedStrings.xml><?xml version="1.0" encoding="utf-8"?>
<sst xmlns="http://schemas.openxmlformats.org/spreadsheetml/2006/main" count="156" uniqueCount="118">
  <si>
    <t>Para</t>
  </si>
  <si>
    <t>Management processes &amp; staff training</t>
  </si>
  <si>
    <t xml:space="preserve"> </t>
  </si>
  <si>
    <t>Subject</t>
  </si>
  <si>
    <t xml:space="preserve">Question </t>
  </si>
  <si>
    <t>Yes</t>
  </si>
  <si>
    <t>No</t>
  </si>
  <si>
    <t>N.A.</t>
  </si>
  <si>
    <t>Score</t>
  </si>
  <si>
    <t>Comments</t>
  </si>
  <si>
    <t>Result</t>
  </si>
  <si>
    <t>Total</t>
  </si>
  <si>
    <t>WF</t>
  </si>
  <si>
    <t>Date:</t>
  </si>
  <si>
    <t>Port:</t>
  </si>
  <si>
    <t>Sort</t>
  </si>
  <si>
    <t>W.F.</t>
  </si>
  <si>
    <t>Score before correction</t>
  </si>
  <si>
    <t>#Answered</t>
  </si>
  <si>
    <t>#Deficiencies</t>
  </si>
  <si>
    <t>%Score</t>
  </si>
  <si>
    <t>W.F. contribution</t>
  </si>
  <si>
    <t>Corrected W.F.</t>
  </si>
  <si>
    <t>#Questions</t>
  </si>
  <si>
    <t>Accuracy of estimations</t>
  </si>
  <si>
    <t>Warehouse &amp; repair shops</t>
  </si>
  <si>
    <t>Is sealing correctly applied?</t>
  </si>
  <si>
    <t>Are the welders certified?</t>
  </si>
  <si>
    <t>Are training records avaialble for employees who execute and inspect the repair?</t>
  </si>
  <si>
    <t>Are the repair shops clean and tidy?</t>
  </si>
  <si>
    <t>Are the drain holes free of dirt?</t>
  </si>
  <si>
    <t>Are electrical reefer sockets present and well maintained?</t>
  </si>
  <si>
    <t>Are records available to prove regular inspection of the container forklifts and reach stackers?</t>
  </si>
  <si>
    <t xml:space="preserve">Are container cranes present with automatic spreaders (including flippers) and rotating devices? </t>
  </si>
  <si>
    <t>Are records available to prove regular inspection of container cranes with automatic spreaders (including flippers) and rotating devices?</t>
  </si>
  <si>
    <t>Is the insulation foam correctly applied?</t>
  </si>
  <si>
    <t>Is welding correctly prepared and applied?</t>
  </si>
  <si>
    <t>Are the estimators trained?</t>
  </si>
  <si>
    <t>Fill columns with "x"</t>
  </si>
  <si>
    <t>The inspector must report his findings in case of a deficiency!</t>
  </si>
  <si>
    <t>360Q Container Depot Inspection checklist</t>
  </si>
  <si>
    <t>Depot name:</t>
  </si>
  <si>
    <t>Inspection date:</t>
  </si>
  <si>
    <t>360Q Container Depot Inspection result</t>
  </si>
  <si>
    <t>Scoring System</t>
  </si>
  <si>
    <t>The subjects for the inspection are divided into several groups. Each group has a weight depending upon its importance.</t>
  </si>
  <si>
    <t>NB: The inspector should answer all questions. Each subject must have at least one question answered in order to achieve a score.</t>
  </si>
  <si>
    <t>Equipment &amp; transport of containers in the depot</t>
  </si>
  <si>
    <t>Qnrs</t>
  </si>
  <si>
    <t>1.1</t>
  </si>
  <si>
    <t>1.2</t>
  </si>
  <si>
    <t>1.3</t>
  </si>
  <si>
    <t>2.1</t>
  </si>
  <si>
    <t>2.2</t>
  </si>
  <si>
    <t>2.3</t>
  </si>
  <si>
    <t>2.4</t>
  </si>
  <si>
    <t>2.5</t>
  </si>
  <si>
    <t>2.6</t>
  </si>
  <si>
    <t>2.7</t>
  </si>
  <si>
    <t>3.1</t>
  </si>
  <si>
    <t>3.2</t>
  </si>
  <si>
    <t>Accuracy of estimates</t>
  </si>
  <si>
    <t>Is rolling equipment in visually good condition (container forklifts, reach stackers)?</t>
  </si>
  <si>
    <t>Are containers secured during transport in the depot?</t>
  </si>
  <si>
    <t>Is the depot area paved, in good condition and clean?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</si>
  <si>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</si>
  <si>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</si>
  <si>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</si>
  <si>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</si>
  <si>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</si>
  <si>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</si>
  <si>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</si>
  <si>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</si>
  <si>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</si>
  <si>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4.1</t>
  </si>
  <si>
    <t>4.2</t>
  </si>
  <si>
    <t>4.3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</si>
  <si>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</si>
  <si>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</si>
  <si>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</si>
  <si>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</si>
  <si>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</si>
  <si>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</si>
  <si>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</si>
  <si>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</si>
  <si>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</si>
  <si>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</si>
  <si>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Is the repair facility equipped with welding, straightening, riveting, paint equipment and foaming equipment?</t>
  </si>
  <si>
    <t>Does the depot have a well maintained steam-clean facility?</t>
  </si>
  <si>
    <t>Is the steam-clean facility clean and tidy?</t>
  </si>
  <si>
    <t>Is the worker sufficiently instructed what to do and which materials to use?</t>
  </si>
  <si>
    <t>Are certified materials used?</t>
  </si>
  <si>
    <t>Are the correct fastening materials used (rivets, bolts)?</t>
  </si>
  <si>
    <t>Is the surface preparation and painting correctly applied?</t>
  </si>
  <si>
    <t>Are repairs properly executed according to IICL requirements?</t>
  </si>
  <si>
    <t>Is a post repair inspection executed and documented?</t>
  </si>
  <si>
    <t>Is the depot able to test the refrigerant is not contaminated by harmful substances according to the IICL requirements and is a testing procedure implemented in the daily operations?</t>
  </si>
  <si>
    <t>Are estimates complete and correct?</t>
  </si>
  <si>
    <t>Is combination work metioned on the estimate?</t>
  </si>
  <si>
    <t>Quality of estimates and repairs</t>
  </si>
  <si>
    <t>5.11</t>
  </si>
  <si>
    <t>5.12</t>
  </si>
  <si>
    <t>1.4</t>
  </si>
  <si>
    <t>NB:  The guidance notes for Container Depots can be downloaded from www.360Quality.org.</t>
  </si>
  <si>
    <t>Depot Inspection Result is:</t>
  </si>
  <si>
    <t>Are the container clean and free of odour after cleaning?</t>
  </si>
  <si>
    <t>Are gas cylinders and inflammable substances properly stored and secured?</t>
  </si>
  <si>
    <t>Are certificates for foam and bonding glue available?</t>
  </si>
  <si>
    <t>Are paint and primer compatible with existing?</t>
  </si>
  <si>
    <t>Is straightening correctly applied?</t>
  </si>
  <si>
    <t>To qualify for the 360 Quality Code the terminal must score as follows:</t>
  </si>
  <si>
    <t>a) a minimum of 60% of the points in each of the groups for accuracy of estimation and Quality of estimates and repairs and</t>
  </si>
  <si>
    <t>b) a minimum of 70% of the points in total.</t>
  </si>
  <si>
    <t>Is good house keeping done in the material warehouses on a regular basis?</t>
  </si>
  <si>
    <t>Is good housekeeping done in the paint warehouses on a regular basis?</t>
  </si>
  <si>
    <t>Is labeling correctly applied in the material warehouses and the paint warehouses?</t>
  </si>
  <si>
    <t>Are wear and tear items separately mentioned on the estimate?</t>
  </si>
  <si>
    <t>Is the depot conducting Pre Trip Inspections of reefer containers according to the recommended 360Q recommendations?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</si>
</sst>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8" formatCode="0.0%"/>
    <numFmt numFmtId="194" formatCode="[$-413]d/mmm/yy;@"/>
  </numFmts>
  <fonts count="24" x14ac:knownFonts="1">
    <font>
      <sz val="10"/>
      <name val="Arial"/>
    </font>
    <font>
      <sz val="10"/>
      <name val="Arial"/>
    </font>
    <font>
      <b/>
      <sz val="14"/>
      <name val="Arial"/>
      <family val="2"/>
    </font>
    <font>
      <sz val="8"/>
      <name val="Arial"/>
      <family val="2"/>
    </font>
    <font>
      <sz val="10"/>
      <name val="Arial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8"/>
      <color indexed="48"/>
      <name val="Arial"/>
      <family val="2"/>
    </font>
    <font>
      <sz val="12"/>
      <name val="Arial"/>
    </font>
    <font>
      <b/>
      <sz val="12"/>
      <name val="Arial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</font>
    <font>
      <sz val="8"/>
      <name val="Arial"/>
      <family val="2"/>
    </font>
    <font>
      <b/>
      <sz val="10"/>
      <color indexed="12"/>
      <name val="Arial"/>
      <family val="2"/>
    </font>
    <font>
      <b/>
      <sz val="10"/>
      <color indexed="48"/>
      <name val="Arial"/>
      <family val="2"/>
    </font>
    <font>
      <b/>
      <sz val="10"/>
      <name val="Arial"/>
      <family val="2"/>
    </font>
    <font>
      <sz val="10"/>
      <name val="Arial"/>
    </font>
    <font>
      <sz val="8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8">
    <xf numFmtId="0" fontId="0" fillId="0" borderId="0" xfId="0"/>
    <xf numFmtId="0" fontId="0" fillId="0" borderId="0" xfId="0" applyFill="1" applyBorder="1"/>
    <xf numFmtId="0" fontId="0" fillId="0" borderId="0" xfId="0" applyFill="1"/>
    <xf numFmtId="0" fontId="4" fillId="0" borderId="0" xfId="0" applyFont="1" applyFill="1" applyBorder="1"/>
    <xf numFmtId="0" fontId="10" fillId="0" borderId="0" xfId="0" applyFont="1" applyFill="1" applyBorder="1"/>
    <xf numFmtId="0" fontId="0" fillId="0" borderId="0" xfId="0" applyFill="1" applyBorder="1" applyAlignment="1"/>
    <xf numFmtId="0" fontId="0" fillId="0" borderId="0" xfId="0" applyAlignment="1"/>
    <xf numFmtId="0" fontId="10" fillId="0" borderId="0" xfId="0" applyFont="1" applyFill="1" applyBorder="1" applyAlignment="1">
      <alignment wrapText="1"/>
    </xf>
    <xf numFmtId="188" fontId="0" fillId="0" borderId="0" xfId="0" applyNumberFormat="1" applyFill="1" applyAlignment="1"/>
    <xf numFmtId="188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8" fillId="2" borderId="2" xfId="0" applyFont="1" applyFill="1" applyBorder="1"/>
    <xf numFmtId="0" fontId="8" fillId="2" borderId="2" xfId="0" applyFont="1" applyFill="1" applyBorder="1" applyAlignment="1">
      <alignment horizontal="center"/>
    </xf>
    <xf numFmtId="0" fontId="0" fillId="2" borderId="0" xfId="0" applyFill="1" applyAlignment="1"/>
    <xf numFmtId="0" fontId="9" fillId="2" borderId="0" xfId="0" applyFont="1" applyFill="1" applyBorder="1" applyAlignment="1"/>
    <xf numFmtId="0" fontId="0" fillId="2" borderId="0" xfId="0" applyFill="1" applyBorder="1" applyAlignment="1"/>
    <xf numFmtId="0" fontId="9" fillId="2" borderId="0" xfId="0" applyFont="1" applyFill="1" applyBorder="1" applyAlignment="1">
      <alignment horizontal="center"/>
    </xf>
    <xf numFmtId="188" fontId="2" fillId="0" borderId="0" xfId="0" applyNumberFormat="1" applyFont="1" applyFill="1" applyBorder="1" applyAlignment="1"/>
    <xf numFmtId="188" fontId="0" fillId="0" borderId="0" xfId="0" applyNumberFormat="1" applyFill="1"/>
    <xf numFmtId="0" fontId="0" fillId="2" borderId="3" xfId="0" applyFill="1" applyBorder="1" applyAlignment="1">
      <alignment horizontal="center"/>
    </xf>
    <xf numFmtId="0" fontId="8" fillId="2" borderId="0" xfId="0" applyFont="1" applyFill="1" applyBorder="1"/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2" fillId="2" borderId="0" xfId="0" applyFont="1" applyFill="1" applyBorder="1" applyAlignment="1"/>
    <xf numFmtId="0" fontId="0" fillId="2" borderId="0" xfId="0" applyFill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0" fillId="2" borderId="0" xfId="0" applyFill="1" applyBorder="1"/>
    <xf numFmtId="0" fontId="0" fillId="2" borderId="5" xfId="0" applyFill="1" applyBorder="1" applyAlignment="1">
      <alignment horizontal="center"/>
    </xf>
    <xf numFmtId="2" fontId="5" fillId="2" borderId="6" xfId="0" applyNumberFormat="1" applyFont="1" applyFill="1" applyBorder="1" applyAlignment="1"/>
    <xf numFmtId="188" fontId="5" fillId="2" borderId="7" xfId="1" applyNumberFormat="1" applyFont="1" applyFill="1" applyBorder="1" applyAlignment="1">
      <alignment horizontal="center"/>
    </xf>
    <xf numFmtId="188" fontId="5" fillId="2" borderId="8" xfId="1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12" fillId="2" borderId="0" xfId="0" applyFont="1" applyFill="1" applyBorder="1" applyAlignment="1"/>
    <xf numFmtId="0" fontId="4" fillId="2" borderId="0" xfId="0" applyFont="1" applyFill="1" applyBorder="1" applyAlignment="1"/>
    <xf numFmtId="1" fontId="3" fillId="0" borderId="9" xfId="1" applyNumberFormat="1" applyFont="1" applyFill="1" applyBorder="1" applyAlignment="1">
      <alignment horizontal="center"/>
    </xf>
    <xf numFmtId="0" fontId="8" fillId="2" borderId="10" xfId="0" applyFont="1" applyFill="1" applyBorder="1"/>
    <xf numFmtId="0" fontId="0" fillId="2" borderId="11" xfId="0" applyFill="1" applyBorder="1" applyAlignment="1">
      <alignment horizontal="center"/>
    </xf>
    <xf numFmtId="188" fontId="3" fillId="0" borderId="12" xfId="1" applyNumberFormat="1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188" fontId="3" fillId="0" borderId="12" xfId="0" applyNumberFormat="1" applyFont="1" applyFill="1" applyBorder="1" applyAlignment="1">
      <alignment horizontal="center"/>
    </xf>
    <xf numFmtId="0" fontId="3" fillId="0" borderId="0" xfId="0" applyFont="1" applyFill="1" applyBorder="1"/>
    <xf numFmtId="188" fontId="3" fillId="0" borderId="0" xfId="0" applyNumberFormat="1" applyFont="1" applyFill="1" applyAlignment="1">
      <alignment horizontal="center"/>
    </xf>
    <xf numFmtId="188" fontId="3" fillId="0" borderId="0" xfId="0" applyNumberFormat="1" applyFont="1" applyFill="1"/>
    <xf numFmtId="1" fontId="13" fillId="0" borderId="0" xfId="0" applyNumberFormat="1" applyFont="1" applyFill="1" applyBorder="1" applyAlignment="1">
      <alignment horizontal="center"/>
    </xf>
    <xf numFmtId="188" fontId="10" fillId="3" borderId="16" xfId="0" applyNumberFormat="1" applyFont="1" applyFill="1" applyBorder="1" applyAlignment="1">
      <alignment horizontal="center" textRotation="90" wrapText="1"/>
    </xf>
    <xf numFmtId="188" fontId="3" fillId="3" borderId="12" xfId="0" applyNumberFormat="1" applyFont="1" applyFill="1" applyBorder="1" applyAlignment="1">
      <alignment horizontal="center"/>
    </xf>
    <xf numFmtId="188" fontId="14" fillId="0" borderId="17" xfId="0" applyNumberFormat="1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3" borderId="18" xfId="0" applyFont="1" applyFill="1" applyBorder="1" applyAlignment="1">
      <alignment horizontal="center"/>
    </xf>
    <xf numFmtId="188" fontId="3" fillId="3" borderId="12" xfId="1" applyNumberFormat="1" applyFont="1" applyFill="1" applyBorder="1" applyAlignment="1">
      <alignment horizontal="center"/>
    </xf>
    <xf numFmtId="1" fontId="3" fillId="3" borderId="9" xfId="1" applyNumberFormat="1" applyFont="1" applyFill="1" applyBorder="1" applyAlignment="1">
      <alignment horizontal="center"/>
    </xf>
    <xf numFmtId="2" fontId="3" fillId="3" borderId="12" xfId="0" applyNumberFormat="1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/>
    </xf>
    <xf numFmtId="188" fontId="15" fillId="2" borderId="10" xfId="1" applyNumberFormat="1" applyFont="1" applyFill="1" applyBorder="1" applyAlignment="1">
      <alignment horizontal="center"/>
    </xf>
    <xf numFmtId="1" fontId="15" fillId="2" borderId="11" xfId="1" applyNumberFormat="1" applyFont="1" applyFill="1" applyBorder="1" applyAlignment="1">
      <alignment horizontal="center"/>
    </xf>
    <xf numFmtId="9" fontId="4" fillId="0" borderId="17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left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7" fillId="2" borderId="1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Fill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protection locked="0"/>
    </xf>
    <xf numFmtId="0" fontId="0" fillId="0" borderId="0" xfId="0" applyFill="1" applyAlignment="1" applyProtection="1">
      <protection locked="0"/>
    </xf>
    <xf numFmtId="0" fontId="10" fillId="3" borderId="16" xfId="0" applyFont="1" applyFill="1" applyBorder="1" applyAlignment="1" applyProtection="1">
      <alignment horizontal="center" textRotation="90" wrapText="1"/>
      <protection locked="0"/>
    </xf>
    <xf numFmtId="0" fontId="16" fillId="3" borderId="16" xfId="0" applyFont="1" applyFill="1" applyBorder="1" applyAlignment="1" applyProtection="1">
      <alignment horizontal="center" textRotation="90" wrapText="1"/>
      <protection locked="0"/>
    </xf>
    <xf numFmtId="0" fontId="3" fillId="3" borderId="12" xfId="0" applyFont="1" applyFill="1" applyBorder="1" applyAlignment="1" applyProtection="1">
      <alignment horizontal="center"/>
      <protection locked="0"/>
    </xf>
    <xf numFmtId="0" fontId="13" fillId="3" borderId="12" xfId="0" applyFont="1" applyFill="1" applyBorder="1" applyAlignment="1" applyProtection="1">
      <alignment horizontal="center"/>
      <protection locked="0"/>
    </xf>
    <xf numFmtId="9" fontId="13" fillId="3" borderId="12" xfId="0" applyNumberFormat="1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/>
      <protection locked="0"/>
    </xf>
    <xf numFmtId="0" fontId="13" fillId="0" borderId="12" xfId="0" applyFont="1" applyFill="1" applyBorder="1" applyAlignment="1" applyProtection="1">
      <alignment horizontal="center"/>
      <protection locked="0"/>
    </xf>
    <xf numFmtId="188" fontId="13" fillId="0" borderId="12" xfId="0" applyNumberFormat="1" applyFont="1" applyFill="1" applyBorder="1" applyAlignment="1" applyProtection="1">
      <alignment horizontal="center"/>
      <protection locked="0"/>
    </xf>
    <xf numFmtId="188" fontId="13" fillId="3" borderId="1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13" fillId="0" borderId="0" xfId="0" applyFont="1" applyFill="1" applyAlignment="1" applyProtection="1">
      <alignment horizontal="center"/>
      <protection locked="0"/>
    </xf>
    <xf numFmtId="0" fontId="17" fillId="0" borderId="0" xfId="0" applyFont="1" applyFill="1" applyAlignment="1" applyProtection="1">
      <alignment horizontal="center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10" fillId="3" borderId="16" xfId="0" applyFont="1" applyFill="1" applyBorder="1" applyAlignment="1" applyProtection="1">
      <alignment horizontal="center" wrapText="1"/>
      <protection locked="0"/>
    </xf>
    <xf numFmtId="0" fontId="3" fillId="3" borderId="21" xfId="0" applyFont="1" applyFill="1" applyBorder="1" applyAlignment="1" applyProtection="1">
      <alignment horizontal="left" wrapText="1"/>
      <protection locked="0"/>
    </xf>
    <xf numFmtId="0" fontId="3" fillId="0" borderId="21" xfId="0" applyFont="1" applyFill="1" applyBorder="1" applyAlignment="1" applyProtection="1">
      <alignment horizontal="left" wrapText="1"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0" fontId="18" fillId="0" borderId="0" xfId="0" applyFont="1" applyFill="1" applyBorder="1"/>
    <xf numFmtId="49" fontId="3" fillId="3" borderId="16" xfId="0" applyNumberFormat="1" applyFont="1" applyFill="1" applyBorder="1" applyAlignment="1">
      <alignment horizontal="left" vertical="center" wrapText="1"/>
    </xf>
    <xf numFmtId="0" fontId="6" fillId="2" borderId="0" xfId="0" applyFont="1" applyFill="1" applyBorder="1"/>
    <xf numFmtId="0" fontId="6" fillId="3" borderId="22" xfId="0" applyFont="1" applyFill="1" applyBorder="1" applyAlignment="1">
      <alignment horizontal="center"/>
    </xf>
    <xf numFmtId="0" fontId="3" fillId="3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2" fontId="3" fillId="0" borderId="12" xfId="0" applyNumberFormat="1" applyFont="1" applyFill="1" applyBorder="1" applyAlignment="1">
      <alignment horizontal="left" vertical="center"/>
    </xf>
    <xf numFmtId="0" fontId="18" fillId="3" borderId="12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9" fontId="18" fillId="3" borderId="12" xfId="0" applyNumberFormat="1" applyFont="1" applyFill="1" applyBorder="1" applyAlignment="1">
      <alignment horizontal="center"/>
    </xf>
    <xf numFmtId="188" fontId="18" fillId="3" borderId="12" xfId="0" applyNumberFormat="1" applyFont="1" applyFill="1" applyBorder="1" applyAlignment="1">
      <alignment horizontal="center"/>
    </xf>
    <xf numFmtId="9" fontId="18" fillId="0" borderId="12" xfId="0" applyNumberFormat="1" applyFont="1" applyFill="1" applyBorder="1" applyAlignment="1">
      <alignment horizontal="center"/>
    </xf>
    <xf numFmtId="188" fontId="18" fillId="0" borderId="12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right"/>
    </xf>
    <xf numFmtId="0" fontId="19" fillId="0" borderId="0" xfId="0" applyFont="1" applyFill="1" applyAlignment="1" applyProtection="1">
      <protection locked="0"/>
    </xf>
    <xf numFmtId="0" fontId="19" fillId="0" borderId="0" xfId="0" applyFont="1" applyFill="1" applyBorder="1" applyAlignment="1">
      <alignment horizontal="left"/>
    </xf>
    <xf numFmtId="2" fontId="19" fillId="0" borderId="0" xfId="0" applyNumberFormat="1" applyFont="1" applyFill="1" applyBorder="1" applyAlignment="1"/>
    <xf numFmtId="0" fontId="19" fillId="0" borderId="0" xfId="0" applyFont="1" applyFill="1" applyAlignment="1" applyProtection="1">
      <alignment horizontal="center"/>
      <protection locked="0"/>
    </xf>
    <xf numFmtId="0" fontId="20" fillId="2" borderId="0" xfId="0" applyFont="1" applyFill="1" applyBorder="1" applyAlignment="1">
      <alignment horizontal="left"/>
    </xf>
    <xf numFmtId="0" fontId="20" fillId="2" borderId="0" xfId="0" applyFont="1" applyFill="1" applyBorder="1"/>
    <xf numFmtId="194" fontId="20" fillId="2" borderId="0" xfId="0" applyNumberFormat="1" applyFont="1" applyFill="1" applyBorder="1" applyAlignment="1">
      <alignment horizontal="left"/>
    </xf>
    <xf numFmtId="0" fontId="21" fillId="2" borderId="0" xfId="0" applyFont="1" applyFill="1" applyBorder="1"/>
    <xf numFmtId="188" fontId="21" fillId="2" borderId="0" xfId="0" applyNumberFormat="1" applyFont="1" applyFill="1" applyBorder="1"/>
    <xf numFmtId="2" fontId="21" fillId="2" borderId="0" xfId="0" applyNumberFormat="1" applyFont="1" applyFill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0" fontId="22" fillId="2" borderId="0" xfId="0" applyFont="1" applyFill="1"/>
    <xf numFmtId="0" fontId="23" fillId="2" borderId="0" xfId="0" applyFont="1" applyFill="1"/>
    <xf numFmtId="0" fontId="23" fillId="2" borderId="0" xfId="0" applyFont="1" applyFill="1" applyBorder="1"/>
    <xf numFmtId="2" fontId="5" fillId="0" borderId="12" xfId="0" applyNumberFormat="1" applyFont="1" applyFill="1" applyBorder="1" applyAlignment="1">
      <alignment horizontal="left" vertical="center"/>
    </xf>
    <xf numFmtId="2" fontId="5" fillId="3" borderId="12" xfId="0" applyNumberFormat="1" applyFont="1" applyFill="1" applyBorder="1" applyAlignment="1">
      <alignment horizontal="left" vertical="center"/>
    </xf>
    <xf numFmtId="0" fontId="10" fillId="3" borderId="16" xfId="0" applyFont="1" applyFill="1" applyBorder="1" applyAlignment="1">
      <alignment horizontal="left" wrapText="1"/>
    </xf>
    <xf numFmtId="1" fontId="10" fillId="3" borderId="12" xfId="0" applyNumberFormat="1" applyFont="1" applyFill="1" applyBorder="1" applyAlignment="1">
      <alignment horizontal="center" wrapText="1"/>
    </xf>
    <xf numFmtId="1" fontId="13" fillId="3" borderId="23" xfId="0" applyNumberFormat="1" applyFont="1" applyFill="1" applyBorder="1" applyAlignment="1">
      <alignment horizontal="center"/>
    </xf>
    <xf numFmtId="1" fontId="13" fillId="0" borderId="23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justify"/>
    </xf>
    <xf numFmtId="1" fontId="13" fillId="0" borderId="24" xfId="0" applyNumberFormat="1" applyFont="1" applyFill="1" applyBorder="1" applyAlignment="1">
      <alignment horizontal="center"/>
    </xf>
    <xf numFmtId="0" fontId="5" fillId="0" borderId="25" xfId="0" applyFont="1" applyFill="1" applyBorder="1"/>
    <xf numFmtId="0" fontId="3" fillId="0" borderId="25" xfId="0" applyFont="1" applyFill="1" applyBorder="1"/>
    <xf numFmtId="0" fontId="18" fillId="0" borderId="25" xfId="0" applyFont="1" applyFill="1" applyBorder="1"/>
    <xf numFmtId="0" fontId="3" fillId="0" borderId="25" xfId="0" applyFont="1" applyFill="1" applyBorder="1" applyAlignment="1" applyProtection="1">
      <alignment horizontal="center"/>
      <protection locked="0"/>
    </xf>
    <xf numFmtId="0" fontId="13" fillId="0" borderId="25" xfId="0" applyFont="1" applyFill="1" applyBorder="1" applyAlignment="1" applyProtection="1">
      <alignment horizontal="center"/>
      <protection locked="0"/>
    </xf>
    <xf numFmtId="188" fontId="3" fillId="0" borderId="25" xfId="0" applyNumberFormat="1" applyFont="1" applyFill="1" applyBorder="1" applyAlignment="1">
      <alignment horizontal="center"/>
    </xf>
    <xf numFmtId="188" fontId="3" fillId="0" borderId="25" xfId="0" applyNumberFormat="1" applyFont="1" applyFill="1" applyBorder="1"/>
    <xf numFmtId="0" fontId="3" fillId="0" borderId="26" xfId="0" applyFont="1" applyFill="1" applyBorder="1" applyAlignment="1" applyProtection="1">
      <alignment wrapText="1"/>
      <protection locked="0"/>
    </xf>
    <xf numFmtId="49" fontId="5" fillId="0" borderId="0" xfId="0" applyNumberFormat="1" applyFont="1" applyFill="1" applyBorder="1" applyAlignment="1">
      <alignment horizontal="left" vertical="center" wrapText="1"/>
    </xf>
    <xf numFmtId="49" fontId="5" fillId="3" borderId="0" xfId="0" applyNumberFormat="1" applyFont="1" applyFill="1" applyBorder="1" applyAlignment="1">
      <alignment horizontal="left" vertical="center" wrapText="1"/>
    </xf>
    <xf numFmtId="0" fontId="10" fillId="3" borderId="16" xfId="0" applyFont="1" applyFill="1" applyBorder="1" applyAlignment="1">
      <alignment wrapText="1"/>
    </xf>
    <xf numFmtId="0" fontId="11" fillId="3" borderId="27" xfId="0" applyFont="1" applyFill="1" applyBorder="1" applyAlignment="1" applyProtection="1">
      <alignment horizontal="left"/>
      <protection locked="0"/>
    </xf>
    <xf numFmtId="194" fontId="2" fillId="3" borderId="28" xfId="0" applyNumberFormat="1" applyFont="1" applyFill="1" applyBorder="1" applyAlignment="1" applyProtection="1">
      <alignment horizontal="center" wrapText="1"/>
      <protection locked="0"/>
    </xf>
    <xf numFmtId="0" fontId="2" fillId="3" borderId="29" xfId="0" applyFont="1" applyFill="1" applyBorder="1" applyAlignment="1" applyProtection="1">
      <alignment horizontal="center" wrapText="1"/>
      <protection locked="0"/>
    </xf>
    <xf numFmtId="0" fontId="3" fillId="3" borderId="0" xfId="0" applyFont="1" applyFill="1" applyBorder="1" applyAlignment="1" applyProtection="1">
      <alignment vertical="center" wrapText="1"/>
      <protection locked="0"/>
    </xf>
    <xf numFmtId="1" fontId="13" fillId="3" borderId="23" xfId="0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 applyProtection="1">
      <alignment horizontal="center" vertical="center"/>
      <protection locked="0"/>
    </xf>
    <xf numFmtId="0" fontId="13" fillId="3" borderId="12" xfId="0" applyFont="1" applyFill="1" applyBorder="1" applyAlignment="1" applyProtection="1">
      <alignment horizontal="center" vertical="center"/>
      <protection locked="0"/>
    </xf>
    <xf numFmtId="188" fontId="3" fillId="3" borderId="12" xfId="0" applyNumberFormat="1" applyFont="1" applyFill="1" applyBorder="1" applyAlignment="1">
      <alignment horizontal="center" vertical="center"/>
    </xf>
    <xf numFmtId="0" fontId="3" fillId="3" borderId="0" xfId="0" applyFont="1" applyFill="1" applyBorder="1"/>
    <xf numFmtId="0" fontId="3" fillId="3" borderId="23" xfId="0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>
      <alignment horizontal="left"/>
    </xf>
    <xf numFmtId="0" fontId="0" fillId="0" borderId="0" xfId="0" applyAlignment="1"/>
    <xf numFmtId="0" fontId="12" fillId="2" borderId="10" xfId="0" applyFont="1" applyFill="1" applyBorder="1" applyAlignment="1"/>
    <xf numFmtId="0" fontId="4" fillId="2" borderId="19" xfId="0" applyFont="1" applyFill="1" applyBorder="1" applyAlignment="1"/>
    <xf numFmtId="0" fontId="2" fillId="2" borderId="0" xfId="0" applyFont="1" applyFill="1" applyBorder="1" applyAlignment="1">
      <alignment horizontal="left"/>
    </xf>
  </cellXfs>
  <cellStyles count="2">
    <cellStyle name="Normal" xfId="0" builtinId="0"/>
    <cellStyle name="Percent" xfId="1" builtinId="5"/>
  </cellStyles>
  <dxfs count="16">
    <dxf>
      <font>
        <condense val="0"/>
        <extend val="0"/>
        <color indexed="9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1"/>
      </font>
    </dxf>
    <dxf>
      <font>
        <condense val="0"/>
        <extend val="0"/>
        <color indexed="9"/>
      </font>
      <fill>
        <patternFill>
          <bgColor indexed="48"/>
        </patternFill>
      </fill>
    </dxf>
    <dxf>
      <font>
        <b/>
        <i val="0"/>
        <condense val="0"/>
        <extend val="0"/>
        <color indexed="9"/>
      </font>
      <fill>
        <patternFill>
          <bgColor indexed="11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1"/>
      </font>
    </dxf>
    <dxf>
      <font>
        <b/>
        <i val="0"/>
        <condense val="0"/>
        <extend val="0"/>
        <color indexed="9"/>
      </font>
      <fill>
        <patternFill>
          <bgColor indexed="40"/>
        </patternFill>
      </fill>
    </dxf>
    <dxf>
      <font>
        <b/>
        <i val="0"/>
        <condense val="0"/>
        <extend val="0"/>
        <color indexed="9"/>
      </font>
      <fill>
        <patternFill>
          <bgColor indexed="52"/>
        </patternFill>
      </fill>
    </dxf>
    <dxf>
      <font>
        <b/>
        <i val="0"/>
        <condense val="0"/>
        <extend val="0"/>
        <color indexed="9"/>
      </font>
      <fill>
        <patternFill>
          <bgColor indexed="52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1"/>
  <sheetViews>
    <sheetView tabSelected="1" zoomScaleNormal="80" workbookViewId="0">
      <pane ySplit="4" topLeftCell="A5" activePane="bottomLeft" state="frozen"/>
      <selection pane="bottomLeft" activeCell="D26" sqref="D26"/>
    </sheetView>
  </sheetViews>
  <sheetFormatPr defaultRowHeight="12.75" x14ac:dyDescent="0.2"/>
  <cols>
    <col min="1" max="1" width="4.7109375" style="55" customWidth="1"/>
    <col min="2" max="2" width="40.85546875" style="3" customWidth="1"/>
    <col min="3" max="3" width="7.42578125" style="3" customWidth="1"/>
    <col min="4" max="4" width="105.140625" style="96" customWidth="1"/>
    <col min="5" max="5" width="5.7109375" style="76" customWidth="1"/>
    <col min="6" max="6" width="5.7109375" style="90" customWidth="1"/>
    <col min="7" max="7" width="6.140625" style="90" customWidth="1"/>
    <col min="8" max="8" width="6.7109375" style="9" customWidth="1"/>
    <col min="9" max="10" width="6.7109375" style="9" hidden="1" customWidth="1"/>
    <col min="11" max="11" width="9.42578125" style="9" hidden="1" customWidth="1"/>
    <col min="12" max="12" width="8.28515625" style="22" customWidth="1"/>
    <col min="13" max="13" width="100.7109375" style="91" customWidth="1"/>
    <col min="14" max="22" width="8.85546875" customWidth="1"/>
    <col min="23" max="16384" width="9.140625" style="1"/>
  </cols>
  <sheetData>
    <row r="1" spans="1:22" s="5" customFormat="1" ht="18.75" thickBot="1" x14ac:dyDescent="0.3">
      <c r="A1" s="109"/>
      <c r="B1" s="153" t="s">
        <v>40</v>
      </c>
      <c r="C1" s="153"/>
      <c r="D1" s="154"/>
      <c r="E1" s="8"/>
      <c r="F1" s="8"/>
      <c r="G1" s="8"/>
      <c r="H1" s="8"/>
      <c r="I1" s="8"/>
      <c r="J1" s="8"/>
      <c r="K1" s="8"/>
      <c r="L1" s="21" t="s">
        <v>13</v>
      </c>
      <c r="M1" s="144"/>
    </row>
    <row r="2" spans="1:22" s="5" customFormat="1" ht="18.75" thickBot="1" x14ac:dyDescent="0.3">
      <c r="A2" s="109"/>
      <c r="B2" s="75" t="s">
        <v>41</v>
      </c>
      <c r="C2" s="75"/>
      <c r="D2" s="143"/>
      <c r="E2" s="77"/>
      <c r="F2" s="110"/>
      <c r="G2" s="110"/>
      <c r="H2" s="8"/>
      <c r="I2" s="8"/>
      <c r="J2" s="8"/>
      <c r="K2" s="8"/>
      <c r="L2" s="21" t="s">
        <v>14</v>
      </c>
      <c r="M2" s="145"/>
    </row>
    <row r="3" spans="1:22" ht="17.25" customHeight="1" x14ac:dyDescent="0.2">
      <c r="A3" s="109"/>
      <c r="B3" s="111" t="s">
        <v>103</v>
      </c>
      <c r="C3" s="111"/>
      <c r="D3" s="112"/>
      <c r="E3" s="78" t="s">
        <v>38</v>
      </c>
      <c r="F3" s="113"/>
      <c r="G3" s="113"/>
      <c r="M3" s="91" t="s">
        <v>39</v>
      </c>
    </row>
    <row r="4" spans="1:22" s="7" customFormat="1" ht="66.75" x14ac:dyDescent="0.2">
      <c r="A4" s="127" t="s">
        <v>15</v>
      </c>
      <c r="B4" s="126" t="s">
        <v>3</v>
      </c>
      <c r="C4" s="126" t="s">
        <v>48</v>
      </c>
      <c r="D4" s="142" t="s">
        <v>4</v>
      </c>
      <c r="E4" s="79" t="s">
        <v>5</v>
      </c>
      <c r="F4" s="80" t="s">
        <v>6</v>
      </c>
      <c r="G4" s="80" t="s">
        <v>7</v>
      </c>
      <c r="H4" s="56" t="s">
        <v>16</v>
      </c>
      <c r="I4" s="56" t="s">
        <v>17</v>
      </c>
      <c r="J4" s="56" t="s">
        <v>21</v>
      </c>
      <c r="K4" s="56" t="s">
        <v>22</v>
      </c>
      <c r="L4" s="56" t="s">
        <v>8</v>
      </c>
      <c r="M4" s="92" t="s">
        <v>9</v>
      </c>
    </row>
    <row r="5" spans="1:22" x14ac:dyDescent="0.2">
      <c r="A5" s="128">
        <v>1</v>
      </c>
      <c r="B5" s="70" t="s">
        <v>1</v>
      </c>
      <c r="C5" s="71" t="s">
        <v>49</v>
      </c>
      <c r="D5" s="100" t="s">
        <v>37</v>
      </c>
      <c r="E5" s="81"/>
      <c r="F5" s="81"/>
      <c r="G5" s="82"/>
      <c r="H5" s="57">
        <v>0.3</v>
      </c>
      <c r="I5" s="57" t="str">
        <f t="shared" ref="I5:I15" si="0">IF(E5&lt;&gt;"",H5,"")</f>
        <v/>
      </c>
      <c r="J5" s="57">
        <f t="shared" ref="J5:J15" si="1">IF(F5&lt;&gt;"",H5,IF(E5&lt;&gt;"",H5,0))</f>
        <v>0</v>
      </c>
      <c r="K5" s="57" t="str">
        <f>IF(AND(ISBLANK(E5),ISBLANK(F5),ISBLANK(G5)),"",J5/SUM(J$5:J$8))</f>
        <v/>
      </c>
      <c r="L5" s="57" t="str">
        <f t="shared" ref="L5:L39" si="2">IF(E5&lt;&gt;"",K5,"")</f>
        <v/>
      </c>
      <c r="M5" s="93"/>
      <c r="N5" s="2"/>
      <c r="O5" s="2"/>
      <c r="P5" s="2"/>
      <c r="Q5" s="2"/>
      <c r="R5" s="2"/>
      <c r="S5" s="2"/>
      <c r="T5" s="2"/>
      <c r="U5" s="2"/>
      <c r="V5" s="2"/>
    </row>
    <row r="6" spans="1:22" x14ac:dyDescent="0.2">
      <c r="A6" s="128">
        <v>2</v>
      </c>
      <c r="B6" s="70" t="s">
        <v>1</v>
      </c>
      <c r="C6" s="71" t="s">
        <v>50</v>
      </c>
      <c r="D6" s="100" t="s">
        <v>27</v>
      </c>
      <c r="E6" s="81"/>
      <c r="F6" s="81"/>
      <c r="G6" s="82"/>
      <c r="H6" s="57">
        <v>0.3</v>
      </c>
      <c r="I6" s="57" t="str">
        <f t="shared" si="0"/>
        <v/>
      </c>
      <c r="J6" s="57">
        <f t="shared" si="1"/>
        <v>0</v>
      </c>
      <c r="K6" s="57" t="str">
        <f>IF(AND(ISBLANK(E6),ISBLANK(F6),ISBLANK(G6)),"",J6/SUM(J$5:J$8))</f>
        <v/>
      </c>
      <c r="L6" s="57" t="str">
        <f t="shared" ref="L6:L16" si="3">IF(E6&lt;&gt;"",K6,"")</f>
        <v/>
      </c>
      <c r="M6" s="93"/>
      <c r="N6" s="2"/>
      <c r="O6" s="2"/>
      <c r="P6" s="2"/>
      <c r="Q6" s="2"/>
      <c r="R6" s="2"/>
      <c r="S6" s="2"/>
      <c r="T6" s="2"/>
      <c r="U6" s="2"/>
      <c r="V6" s="2"/>
    </row>
    <row r="7" spans="1:22" x14ac:dyDescent="0.2">
      <c r="A7" s="128">
        <v>3</v>
      </c>
      <c r="B7" s="70" t="s">
        <v>1</v>
      </c>
      <c r="C7" s="71" t="s">
        <v>51</v>
      </c>
      <c r="D7" s="100" t="s">
        <v>28</v>
      </c>
      <c r="E7" s="81"/>
      <c r="F7" s="81"/>
      <c r="G7" s="83"/>
      <c r="H7" s="57">
        <v>0.2</v>
      </c>
      <c r="I7" s="57" t="str">
        <f t="shared" si="0"/>
        <v/>
      </c>
      <c r="J7" s="57">
        <f t="shared" si="1"/>
        <v>0</v>
      </c>
      <c r="K7" s="57" t="str">
        <f>IF(AND(ISBLANK(E7),ISBLANK(F7),ISBLANK(G7)),"",J7/SUM(J$5:J$8))</f>
        <v/>
      </c>
      <c r="L7" s="57" t="str">
        <f t="shared" si="3"/>
        <v/>
      </c>
      <c r="M7" s="93"/>
      <c r="N7" s="2"/>
      <c r="O7" s="2"/>
      <c r="P7" s="2"/>
      <c r="Q7" s="2"/>
      <c r="R7" s="2"/>
      <c r="S7" s="2"/>
      <c r="T7" s="2"/>
      <c r="U7" s="2"/>
      <c r="V7" s="2"/>
    </row>
    <row r="8" spans="1:22" x14ac:dyDescent="0.2">
      <c r="A8" s="128">
        <v>4</v>
      </c>
      <c r="B8" s="70" t="s">
        <v>1</v>
      </c>
      <c r="C8" s="71" t="s">
        <v>102</v>
      </c>
      <c r="D8" s="100" t="s">
        <v>117</v>
      </c>
      <c r="E8" s="81"/>
      <c r="F8" s="81"/>
      <c r="G8" s="83"/>
      <c r="H8" s="57">
        <v>0.2</v>
      </c>
      <c r="I8" s="57" t="str">
        <f t="shared" si="0"/>
        <v/>
      </c>
      <c r="J8" s="57">
        <f t="shared" si="1"/>
        <v>0</v>
      </c>
      <c r="K8" s="57" t="str">
        <f>IF(AND(ISBLANK(E8),ISBLANK(F8),ISBLANK(G8)),"",J8/SUM(J$5:J$8))</f>
        <v/>
      </c>
      <c r="L8" s="57" t="str">
        <f>IF(E8&lt;&gt;"",K8,"")</f>
        <v/>
      </c>
      <c r="M8" s="93"/>
      <c r="N8" s="2"/>
      <c r="O8" s="2"/>
      <c r="P8" s="2"/>
      <c r="Q8" s="2"/>
      <c r="R8" s="2"/>
      <c r="S8" s="2"/>
      <c r="T8" s="2"/>
      <c r="U8" s="2"/>
      <c r="V8" s="2"/>
    </row>
    <row r="9" spans="1:22" x14ac:dyDescent="0.2">
      <c r="A9" s="129">
        <v>5</v>
      </c>
      <c r="B9" s="68" t="s">
        <v>47</v>
      </c>
      <c r="C9" s="69" t="s">
        <v>52</v>
      </c>
      <c r="D9" s="101" t="s">
        <v>62</v>
      </c>
      <c r="E9" s="84"/>
      <c r="F9" s="84"/>
      <c r="G9" s="86"/>
      <c r="H9" s="51">
        <v>0.05</v>
      </c>
      <c r="I9" s="51" t="str">
        <f t="shared" si="0"/>
        <v/>
      </c>
      <c r="J9" s="51">
        <f t="shared" si="1"/>
        <v>0</v>
      </c>
      <c r="K9" s="51" t="str">
        <f t="shared" ref="K9:K15" si="4">IF(AND(ISBLANK(E9),ISBLANK(F9),ISBLANK(G9)),"",J9/SUM(J$9:J$15))</f>
        <v/>
      </c>
      <c r="L9" s="51" t="str">
        <f t="shared" si="3"/>
        <v/>
      </c>
      <c r="M9" s="94"/>
      <c r="N9" s="2"/>
      <c r="O9" s="2"/>
      <c r="P9" s="2"/>
      <c r="Q9" s="2"/>
      <c r="R9" s="2"/>
      <c r="S9" s="2"/>
      <c r="T9" s="2"/>
      <c r="U9" s="2"/>
      <c r="V9" s="2"/>
    </row>
    <row r="10" spans="1:22" x14ac:dyDescent="0.2">
      <c r="A10" s="129">
        <v>6</v>
      </c>
      <c r="B10" s="68" t="s">
        <v>47</v>
      </c>
      <c r="C10" s="69" t="s">
        <v>53</v>
      </c>
      <c r="D10" s="101" t="s">
        <v>32</v>
      </c>
      <c r="E10" s="84"/>
      <c r="F10" s="84"/>
      <c r="G10" s="85"/>
      <c r="H10" s="51">
        <v>0.15</v>
      </c>
      <c r="I10" s="51" t="str">
        <f t="shared" si="0"/>
        <v/>
      </c>
      <c r="J10" s="51">
        <f t="shared" si="1"/>
        <v>0</v>
      </c>
      <c r="K10" s="51" t="str">
        <f t="shared" si="4"/>
        <v/>
      </c>
      <c r="L10" s="51" t="str">
        <f t="shared" si="3"/>
        <v/>
      </c>
      <c r="M10" s="94"/>
      <c r="N10" s="2"/>
      <c r="O10" s="2"/>
      <c r="P10" s="2"/>
      <c r="Q10" s="2"/>
      <c r="R10" s="2"/>
      <c r="S10" s="2"/>
      <c r="T10" s="2"/>
      <c r="U10" s="2"/>
      <c r="V10" s="2"/>
    </row>
    <row r="11" spans="1:22" x14ac:dyDescent="0.2">
      <c r="A11" s="129">
        <v>7</v>
      </c>
      <c r="B11" s="68" t="s">
        <v>47</v>
      </c>
      <c r="C11" s="69" t="s">
        <v>54</v>
      </c>
      <c r="D11" s="101" t="s">
        <v>33</v>
      </c>
      <c r="E11" s="84"/>
      <c r="F11" s="84"/>
      <c r="G11" s="85"/>
      <c r="H11" s="51">
        <v>0.1</v>
      </c>
      <c r="I11" s="51" t="str">
        <f t="shared" si="0"/>
        <v/>
      </c>
      <c r="J11" s="51">
        <f t="shared" si="1"/>
        <v>0</v>
      </c>
      <c r="K11" s="51" t="str">
        <f t="shared" si="4"/>
        <v/>
      </c>
      <c r="L11" s="51" t="str">
        <f t="shared" si="3"/>
        <v/>
      </c>
      <c r="M11" s="94"/>
      <c r="N11" s="2"/>
      <c r="O11" s="2"/>
      <c r="P11" s="2"/>
      <c r="Q11" s="2"/>
      <c r="R11" s="2"/>
      <c r="S11" s="2"/>
      <c r="T11" s="2"/>
      <c r="U11" s="2"/>
      <c r="V11" s="2"/>
    </row>
    <row r="12" spans="1:22" x14ac:dyDescent="0.2">
      <c r="A12" s="129">
        <v>8</v>
      </c>
      <c r="B12" s="68" t="s">
        <v>47</v>
      </c>
      <c r="C12" s="69" t="s">
        <v>55</v>
      </c>
      <c r="D12" s="101" t="s">
        <v>34</v>
      </c>
      <c r="E12" s="84"/>
      <c r="F12" s="84"/>
      <c r="G12" s="85"/>
      <c r="H12" s="51">
        <v>0.15</v>
      </c>
      <c r="I12" s="51" t="str">
        <f t="shared" si="0"/>
        <v/>
      </c>
      <c r="J12" s="51">
        <f t="shared" si="1"/>
        <v>0</v>
      </c>
      <c r="K12" s="51" t="str">
        <f t="shared" si="4"/>
        <v/>
      </c>
      <c r="L12" s="51" t="str">
        <f t="shared" si="3"/>
        <v/>
      </c>
      <c r="M12" s="94"/>
      <c r="N12" s="2"/>
      <c r="O12" s="2"/>
      <c r="P12" s="2"/>
      <c r="Q12" s="2"/>
      <c r="R12" s="2"/>
      <c r="S12" s="2"/>
      <c r="T12" s="2"/>
      <c r="U12" s="2"/>
      <c r="V12" s="2"/>
    </row>
    <row r="13" spans="1:22" x14ac:dyDescent="0.2">
      <c r="A13" s="129">
        <v>9</v>
      </c>
      <c r="B13" s="68" t="s">
        <v>47</v>
      </c>
      <c r="C13" s="69" t="s">
        <v>56</v>
      </c>
      <c r="D13" s="101" t="s">
        <v>63</v>
      </c>
      <c r="E13" s="84"/>
      <c r="F13" s="84"/>
      <c r="G13" s="85"/>
      <c r="H13" s="51">
        <v>0.2</v>
      </c>
      <c r="I13" s="51" t="str">
        <f t="shared" si="0"/>
        <v/>
      </c>
      <c r="J13" s="51">
        <f t="shared" si="1"/>
        <v>0</v>
      </c>
      <c r="K13" s="51" t="str">
        <f t="shared" si="4"/>
        <v/>
      </c>
      <c r="L13" s="51" t="str">
        <f t="shared" si="3"/>
        <v/>
      </c>
      <c r="M13" s="94"/>
      <c r="N13" s="2"/>
      <c r="O13" s="2"/>
      <c r="P13" s="2"/>
      <c r="Q13" s="2"/>
      <c r="R13" s="2"/>
      <c r="S13" s="2"/>
      <c r="T13" s="2"/>
      <c r="U13" s="2"/>
      <c r="V13" s="2"/>
    </row>
    <row r="14" spans="1:22" x14ac:dyDescent="0.2">
      <c r="A14" s="129">
        <v>10</v>
      </c>
      <c r="B14" s="68" t="s">
        <v>47</v>
      </c>
      <c r="C14" s="69" t="s">
        <v>57</v>
      </c>
      <c r="D14" s="130" t="s">
        <v>31</v>
      </c>
      <c r="E14" s="84"/>
      <c r="F14" s="84"/>
      <c r="G14" s="85"/>
      <c r="H14" s="51">
        <v>0.3</v>
      </c>
      <c r="I14" s="51" t="str">
        <f t="shared" si="0"/>
        <v/>
      </c>
      <c r="J14" s="51">
        <f t="shared" si="1"/>
        <v>0</v>
      </c>
      <c r="K14" s="51" t="str">
        <f t="shared" si="4"/>
        <v/>
      </c>
      <c r="L14" s="51" t="str">
        <f t="shared" si="3"/>
        <v/>
      </c>
      <c r="M14" s="94"/>
      <c r="N14" s="2"/>
      <c r="O14" s="2"/>
      <c r="P14" s="2"/>
      <c r="Q14" s="2"/>
      <c r="R14" s="2"/>
      <c r="S14" s="2"/>
      <c r="T14" s="2"/>
      <c r="U14" s="2"/>
      <c r="V14" s="2"/>
    </row>
    <row r="15" spans="1:22" x14ac:dyDescent="0.2">
      <c r="A15" s="129">
        <v>11</v>
      </c>
      <c r="B15" s="68" t="s">
        <v>47</v>
      </c>
      <c r="C15" s="69" t="s">
        <v>58</v>
      </c>
      <c r="D15" s="101" t="s">
        <v>64</v>
      </c>
      <c r="E15" s="84"/>
      <c r="F15" s="84"/>
      <c r="G15" s="85"/>
      <c r="H15" s="51">
        <v>0.05</v>
      </c>
      <c r="I15" s="51" t="str">
        <f t="shared" si="0"/>
        <v/>
      </c>
      <c r="J15" s="51">
        <f t="shared" si="1"/>
        <v>0</v>
      </c>
      <c r="K15" s="51" t="str">
        <f t="shared" si="4"/>
        <v/>
      </c>
      <c r="L15" s="51" t="str">
        <f t="shared" si="3"/>
        <v/>
      </c>
      <c r="M15" s="94"/>
      <c r="N15" s="2"/>
      <c r="O15" s="2"/>
      <c r="P15" s="2"/>
      <c r="Q15" s="2"/>
      <c r="R15" s="2"/>
      <c r="S15" s="2"/>
      <c r="T15" s="2"/>
      <c r="U15" s="2"/>
      <c r="V15" s="2"/>
    </row>
    <row r="16" spans="1:22" x14ac:dyDescent="0.2">
      <c r="A16" s="128">
        <v>12</v>
      </c>
      <c r="B16" s="70" t="s">
        <v>25</v>
      </c>
      <c r="C16" s="71" t="s">
        <v>59</v>
      </c>
      <c r="D16" s="100" t="s">
        <v>113</v>
      </c>
      <c r="E16" s="81"/>
      <c r="F16" s="81"/>
      <c r="G16" s="82"/>
      <c r="H16" s="57">
        <v>0.1</v>
      </c>
      <c r="I16" s="57" t="str">
        <f t="shared" ref="I16:I39" si="5">IF(E16&lt;&gt;"",H16,"")</f>
        <v/>
      </c>
      <c r="J16" s="57">
        <f t="shared" ref="J16:J39" si="6">IF(F16&lt;&gt;"",H16,IF(E16&lt;&gt;"",H16,0))</f>
        <v>0</v>
      </c>
      <c r="K16" s="57" t="str">
        <f t="shared" ref="K16:K26" si="7">IF(AND(ISBLANK(E16),ISBLANK(F16),ISBLANK(G16)),"",J16/SUM(J$16:J$26))</f>
        <v/>
      </c>
      <c r="L16" s="57" t="str">
        <f t="shared" si="3"/>
        <v/>
      </c>
      <c r="M16" s="93"/>
      <c r="N16" s="2"/>
      <c r="O16" s="2"/>
      <c r="P16" s="2"/>
      <c r="Q16" s="2"/>
      <c r="R16" s="2"/>
      <c r="S16" s="2"/>
      <c r="T16" s="2"/>
      <c r="U16" s="2"/>
      <c r="V16" s="2"/>
    </row>
    <row r="17" spans="1:22" x14ac:dyDescent="0.2">
      <c r="A17" s="128">
        <v>13</v>
      </c>
      <c r="B17" s="70" t="s">
        <v>25</v>
      </c>
      <c r="C17" s="71" t="s">
        <v>60</v>
      </c>
      <c r="D17" s="100" t="s">
        <v>114</v>
      </c>
      <c r="E17" s="81"/>
      <c r="F17" s="81"/>
      <c r="G17" s="82"/>
      <c r="H17" s="57">
        <v>0.1</v>
      </c>
      <c r="I17" s="57" t="str">
        <f t="shared" si="5"/>
        <v/>
      </c>
      <c r="J17" s="57">
        <f t="shared" si="6"/>
        <v>0</v>
      </c>
      <c r="K17" s="57" t="str">
        <f t="shared" si="7"/>
        <v/>
      </c>
      <c r="L17" s="57" t="str">
        <f t="shared" si="2"/>
        <v/>
      </c>
      <c r="M17" s="146"/>
      <c r="N17" s="2"/>
      <c r="O17" s="2"/>
      <c r="P17" s="2"/>
      <c r="Q17" s="2"/>
      <c r="R17" s="2"/>
      <c r="S17" s="2"/>
      <c r="T17" s="2"/>
      <c r="U17" s="2"/>
      <c r="V17" s="2"/>
    </row>
    <row r="18" spans="1:22" x14ac:dyDescent="0.2">
      <c r="A18" s="128">
        <v>14</v>
      </c>
      <c r="B18" s="70" t="s">
        <v>25</v>
      </c>
      <c r="C18" s="71" t="s">
        <v>65</v>
      </c>
      <c r="D18" s="146" t="s">
        <v>115</v>
      </c>
      <c r="E18" s="81"/>
      <c r="F18" s="81"/>
      <c r="G18" s="87"/>
      <c r="H18" s="57">
        <v>0.05</v>
      </c>
      <c r="I18" s="57" t="str">
        <f t="shared" si="5"/>
        <v/>
      </c>
      <c r="J18" s="57">
        <f t="shared" si="6"/>
        <v>0</v>
      </c>
      <c r="K18" s="57" t="str">
        <f t="shared" si="7"/>
        <v/>
      </c>
      <c r="L18" s="57" t="str">
        <f>IF(E18&lt;&gt;"",K18,"")</f>
        <v/>
      </c>
      <c r="M18" s="93"/>
      <c r="N18" s="2"/>
      <c r="O18" s="2"/>
      <c r="P18" s="2"/>
      <c r="Q18" s="2"/>
      <c r="R18" s="2"/>
      <c r="S18" s="2"/>
      <c r="T18" s="2"/>
      <c r="U18" s="2"/>
      <c r="V18" s="2"/>
    </row>
    <row r="19" spans="1:22" x14ac:dyDescent="0.2">
      <c r="A19" s="128">
        <v>15</v>
      </c>
      <c r="B19" s="70" t="s">
        <v>25</v>
      </c>
      <c r="C19" s="71" t="s">
        <v>66</v>
      </c>
      <c r="D19" s="100" t="s">
        <v>108</v>
      </c>
      <c r="E19" s="81"/>
      <c r="F19" s="81"/>
      <c r="G19" s="87"/>
      <c r="H19" s="57">
        <v>0.1</v>
      </c>
      <c r="I19" s="57" t="str">
        <f t="shared" si="5"/>
        <v/>
      </c>
      <c r="J19" s="57">
        <f t="shared" si="6"/>
        <v>0</v>
      </c>
      <c r="K19" s="57" t="str">
        <f t="shared" si="7"/>
        <v/>
      </c>
      <c r="L19" s="57" t="str">
        <f>IF(E19&lt;&gt;"",K19,"")</f>
        <v/>
      </c>
      <c r="M19" s="93"/>
      <c r="N19" s="2"/>
      <c r="O19" s="2"/>
      <c r="P19" s="2"/>
      <c r="Q19" s="2"/>
      <c r="R19" s="2"/>
      <c r="S19" s="2"/>
      <c r="T19" s="2"/>
      <c r="U19" s="2"/>
      <c r="V19" s="2"/>
    </row>
    <row r="20" spans="1:22" x14ac:dyDescent="0.2">
      <c r="A20" s="128">
        <v>16</v>
      </c>
      <c r="B20" s="70" t="s">
        <v>25</v>
      </c>
      <c r="C20" s="71" t="s">
        <v>67</v>
      </c>
      <c r="D20" s="100" t="s">
        <v>29</v>
      </c>
      <c r="E20" s="81"/>
      <c r="F20" s="81"/>
      <c r="G20" s="82"/>
      <c r="H20" s="57">
        <v>0.05</v>
      </c>
      <c r="I20" s="57" t="str">
        <f t="shared" si="5"/>
        <v/>
      </c>
      <c r="J20" s="57">
        <f t="shared" si="6"/>
        <v>0</v>
      </c>
      <c r="K20" s="57" t="str">
        <f t="shared" si="7"/>
        <v/>
      </c>
      <c r="L20" s="57" t="str">
        <f>IF(E20&lt;&gt;"",K20,"")</f>
        <v/>
      </c>
      <c r="M20" s="93"/>
      <c r="N20" s="2"/>
      <c r="O20" s="2"/>
      <c r="P20" s="2"/>
      <c r="Q20" s="2"/>
      <c r="R20" s="2"/>
      <c r="S20" s="2"/>
      <c r="T20" s="2"/>
      <c r="U20" s="2"/>
      <c r="V20" s="2"/>
    </row>
    <row r="21" spans="1:22" x14ac:dyDescent="0.2">
      <c r="A21" s="128">
        <v>17</v>
      </c>
      <c r="B21" s="70" t="s">
        <v>25</v>
      </c>
      <c r="C21" s="71" t="s">
        <v>68</v>
      </c>
      <c r="D21" s="100" t="s">
        <v>87</v>
      </c>
      <c r="E21" s="81"/>
      <c r="F21" s="81"/>
      <c r="G21" s="82"/>
      <c r="H21" s="57">
        <v>0.15</v>
      </c>
      <c r="I21" s="57" t="str">
        <f t="shared" si="5"/>
        <v/>
      </c>
      <c r="J21" s="57">
        <f t="shared" si="6"/>
        <v>0</v>
      </c>
      <c r="K21" s="57" t="str">
        <f t="shared" si="7"/>
        <v/>
      </c>
      <c r="L21" s="57" t="str">
        <f>IF(E21&lt;&gt;"",K21,"")</f>
        <v/>
      </c>
      <c r="M21" s="93"/>
      <c r="N21" s="2"/>
      <c r="O21" s="2"/>
      <c r="P21" s="2"/>
      <c r="Q21" s="2"/>
      <c r="R21" s="2"/>
      <c r="S21" s="2"/>
      <c r="T21" s="2"/>
      <c r="U21" s="2"/>
      <c r="V21" s="2"/>
    </row>
    <row r="22" spans="1:22" x14ac:dyDescent="0.2">
      <c r="A22" s="128">
        <v>18</v>
      </c>
      <c r="B22" s="70" t="s">
        <v>25</v>
      </c>
      <c r="C22" s="71" t="s">
        <v>69</v>
      </c>
      <c r="D22" s="100" t="s">
        <v>88</v>
      </c>
      <c r="E22" s="81"/>
      <c r="F22" s="81"/>
      <c r="G22" s="82"/>
      <c r="H22" s="57">
        <v>0.1</v>
      </c>
      <c r="I22" s="57" t="str">
        <f t="shared" si="5"/>
        <v/>
      </c>
      <c r="J22" s="57">
        <f t="shared" si="6"/>
        <v>0</v>
      </c>
      <c r="K22" s="57" t="str">
        <f t="shared" si="7"/>
        <v/>
      </c>
      <c r="L22" s="57" t="str">
        <f t="shared" si="2"/>
        <v/>
      </c>
      <c r="M22" s="93"/>
      <c r="N22" s="2"/>
      <c r="O22" s="2"/>
      <c r="P22" s="2"/>
      <c r="Q22" s="2"/>
      <c r="R22" s="2"/>
      <c r="S22" s="2"/>
      <c r="T22" s="2"/>
      <c r="U22" s="2"/>
      <c r="V22" s="2"/>
    </row>
    <row r="23" spans="1:22" x14ac:dyDescent="0.2">
      <c r="A23" s="128">
        <v>19</v>
      </c>
      <c r="B23" s="70" t="s">
        <v>25</v>
      </c>
      <c r="C23" s="71" t="s">
        <v>70</v>
      </c>
      <c r="D23" s="100" t="s">
        <v>89</v>
      </c>
      <c r="E23" s="81"/>
      <c r="F23" s="81"/>
      <c r="G23" s="82"/>
      <c r="H23" s="57">
        <v>0.05</v>
      </c>
      <c r="I23" s="57" t="str">
        <f t="shared" si="5"/>
        <v/>
      </c>
      <c r="J23" s="57">
        <f t="shared" si="6"/>
        <v>0</v>
      </c>
      <c r="K23" s="57" t="str">
        <f t="shared" si="7"/>
        <v/>
      </c>
      <c r="L23" s="57" t="str">
        <f t="shared" si="2"/>
        <v/>
      </c>
      <c r="M23" s="93"/>
      <c r="N23" s="2"/>
      <c r="O23" s="2"/>
      <c r="P23" s="2"/>
      <c r="Q23" s="2"/>
      <c r="R23" s="2"/>
      <c r="S23" s="2"/>
      <c r="T23" s="2"/>
      <c r="U23" s="2"/>
      <c r="V23" s="2"/>
    </row>
    <row r="24" spans="1:22" x14ac:dyDescent="0.2">
      <c r="A24" s="128">
        <v>20</v>
      </c>
      <c r="B24" s="70" t="s">
        <v>25</v>
      </c>
      <c r="C24" s="71" t="s">
        <v>71</v>
      </c>
      <c r="D24" s="100" t="s">
        <v>107</v>
      </c>
      <c r="E24" s="81"/>
      <c r="F24" s="81"/>
      <c r="G24" s="82"/>
      <c r="H24" s="57">
        <v>0.15</v>
      </c>
      <c r="I24" s="57" t="str">
        <f t="shared" si="5"/>
        <v/>
      </c>
      <c r="J24" s="57">
        <f t="shared" si="6"/>
        <v>0</v>
      </c>
      <c r="K24" s="57" t="str">
        <f t="shared" si="7"/>
        <v/>
      </c>
      <c r="L24" s="57" t="str">
        <f t="shared" si="2"/>
        <v/>
      </c>
      <c r="M24" s="93"/>
      <c r="N24" s="2"/>
      <c r="O24" s="2"/>
      <c r="P24" s="2"/>
      <c r="Q24" s="2"/>
      <c r="R24" s="2"/>
      <c r="S24" s="2"/>
      <c r="T24" s="2"/>
      <c r="U24" s="2"/>
      <c r="V24" s="2"/>
    </row>
    <row r="25" spans="1:22" ht="15" customHeight="1" x14ac:dyDescent="0.2">
      <c r="A25" s="128">
        <v>21</v>
      </c>
      <c r="B25" s="70" t="s">
        <v>25</v>
      </c>
      <c r="C25" s="71" t="s">
        <v>72</v>
      </c>
      <c r="D25" s="100" t="s">
        <v>106</v>
      </c>
      <c r="E25" s="81"/>
      <c r="F25" s="81"/>
      <c r="G25" s="82"/>
      <c r="H25" s="57">
        <v>0.1</v>
      </c>
      <c r="I25" s="57" t="str">
        <f>IF(E25&lt;&gt;"",H25,"")</f>
        <v/>
      </c>
      <c r="J25" s="57">
        <f>IF(F25&lt;&gt;"",H25,IF(E25&lt;&gt;"",H25,0))</f>
        <v>0</v>
      </c>
      <c r="K25" s="57" t="str">
        <f>IF(AND(ISBLANK(E25),ISBLANK(F25),ISBLANK(G25)),"",J25/SUM(J$16:J$26))</f>
        <v/>
      </c>
      <c r="L25" s="57" t="str">
        <f>IF(E25&lt;&gt;"",K25,"")</f>
        <v/>
      </c>
      <c r="M25" s="93"/>
      <c r="N25" s="2"/>
      <c r="O25" s="2"/>
      <c r="P25" s="2"/>
      <c r="Q25" s="2"/>
      <c r="R25" s="2"/>
      <c r="S25" s="2"/>
      <c r="T25" s="2"/>
      <c r="U25" s="2"/>
      <c r="V25" s="2"/>
    </row>
    <row r="26" spans="1:22" ht="22.5" x14ac:dyDescent="0.2">
      <c r="A26" s="147">
        <v>22</v>
      </c>
      <c r="B26" s="70" t="s">
        <v>25</v>
      </c>
      <c r="C26" s="71" t="s">
        <v>73</v>
      </c>
      <c r="D26" s="100" t="s">
        <v>96</v>
      </c>
      <c r="E26" s="148"/>
      <c r="F26" s="148"/>
      <c r="G26" s="149"/>
      <c r="H26" s="150">
        <v>0.05</v>
      </c>
      <c r="I26" s="150" t="str">
        <f t="shared" si="5"/>
        <v/>
      </c>
      <c r="J26" s="150">
        <f t="shared" si="6"/>
        <v>0</v>
      </c>
      <c r="K26" s="150" t="str">
        <f t="shared" si="7"/>
        <v/>
      </c>
      <c r="L26" s="150" t="str">
        <f t="shared" si="2"/>
        <v/>
      </c>
      <c r="M26" s="93"/>
      <c r="N26" s="2"/>
      <c r="O26" s="2"/>
      <c r="P26" s="2"/>
      <c r="Q26" s="2"/>
      <c r="R26" s="2"/>
      <c r="S26" s="2"/>
      <c r="T26" s="2"/>
      <c r="U26" s="2"/>
      <c r="V26" s="2"/>
    </row>
    <row r="27" spans="1:22" x14ac:dyDescent="0.2">
      <c r="A27" s="129">
        <v>23</v>
      </c>
      <c r="B27" s="140" t="s">
        <v>61</v>
      </c>
      <c r="C27" s="69" t="s">
        <v>74</v>
      </c>
      <c r="D27" s="52" t="s">
        <v>97</v>
      </c>
      <c r="E27" s="84"/>
      <c r="F27" s="84"/>
      <c r="G27" s="85"/>
      <c r="H27" s="51">
        <v>0.6</v>
      </c>
      <c r="I27" s="51" t="str">
        <f t="shared" si="5"/>
        <v/>
      </c>
      <c r="J27" s="51">
        <f t="shared" si="6"/>
        <v>0</v>
      </c>
      <c r="K27" s="51" t="str">
        <f>IF(AND(ISBLANK(E27),ISBLANK(F27),ISBLANK(G27)),"",J27/SUM(J$27:J$29))</f>
        <v/>
      </c>
      <c r="L27" s="51" t="str">
        <f t="shared" si="2"/>
        <v/>
      </c>
      <c r="M27" s="94"/>
      <c r="N27" s="2"/>
      <c r="O27" s="2"/>
      <c r="P27" s="2"/>
      <c r="Q27" s="2"/>
      <c r="R27" s="2"/>
      <c r="S27" s="2"/>
      <c r="T27" s="2"/>
      <c r="U27" s="2"/>
      <c r="V27" s="2"/>
    </row>
    <row r="28" spans="1:22" x14ac:dyDescent="0.2">
      <c r="A28" s="129">
        <v>24</v>
      </c>
      <c r="B28" s="140" t="s">
        <v>61</v>
      </c>
      <c r="C28" s="69" t="s">
        <v>75</v>
      </c>
      <c r="D28" s="52" t="s">
        <v>98</v>
      </c>
      <c r="E28" s="84"/>
      <c r="F28" s="84"/>
      <c r="G28" s="85"/>
      <c r="H28" s="51">
        <v>0.2</v>
      </c>
      <c r="I28" s="51" t="str">
        <f t="shared" si="5"/>
        <v/>
      </c>
      <c r="J28" s="51">
        <f t="shared" si="6"/>
        <v>0</v>
      </c>
      <c r="K28" s="51" t="str">
        <f>IF(AND(ISBLANK(E28),ISBLANK(F28),ISBLANK(G28)),"",J28/SUM(J$27:J$29))</f>
        <v/>
      </c>
      <c r="L28" s="51" t="str">
        <f t="shared" si="2"/>
        <v/>
      </c>
      <c r="M28" s="94"/>
      <c r="N28" s="2"/>
      <c r="O28" s="2"/>
      <c r="P28" s="2"/>
      <c r="Q28" s="2"/>
      <c r="R28" s="2"/>
      <c r="S28" s="2"/>
      <c r="T28" s="2"/>
      <c r="U28" s="2"/>
      <c r="V28" s="2"/>
    </row>
    <row r="29" spans="1:22" x14ac:dyDescent="0.2">
      <c r="A29" s="129">
        <v>25</v>
      </c>
      <c r="B29" s="140" t="s">
        <v>61</v>
      </c>
      <c r="C29" s="69" t="s">
        <v>76</v>
      </c>
      <c r="D29" s="52" t="s">
        <v>116</v>
      </c>
      <c r="E29" s="84"/>
      <c r="F29" s="84"/>
      <c r="G29" s="85"/>
      <c r="H29" s="51">
        <v>0.2</v>
      </c>
      <c r="I29" s="51" t="str">
        <f t="shared" si="5"/>
        <v/>
      </c>
      <c r="J29" s="51">
        <f t="shared" si="6"/>
        <v>0</v>
      </c>
      <c r="K29" s="51" t="str">
        <f>IF(AND(ISBLANK(E29),ISBLANK(F29),ISBLANK(G29)),"",J29/SUM(J$27:J$29))</f>
        <v/>
      </c>
      <c r="L29" s="51" t="str">
        <f t="shared" si="2"/>
        <v/>
      </c>
      <c r="M29" s="94"/>
      <c r="N29" s="2"/>
      <c r="O29" s="2"/>
      <c r="P29" s="2"/>
      <c r="Q29" s="2"/>
      <c r="R29" s="2"/>
      <c r="S29" s="2"/>
      <c r="T29" s="2"/>
      <c r="U29" s="2"/>
      <c r="V29" s="2"/>
    </row>
    <row r="30" spans="1:22" x14ac:dyDescent="0.2">
      <c r="A30" s="128">
        <v>26</v>
      </c>
      <c r="B30" s="141" t="s">
        <v>99</v>
      </c>
      <c r="C30" s="71" t="s">
        <v>77</v>
      </c>
      <c r="D30" s="100" t="s">
        <v>90</v>
      </c>
      <c r="E30" s="81"/>
      <c r="F30" s="81"/>
      <c r="G30" s="82"/>
      <c r="H30" s="57">
        <v>0.15</v>
      </c>
      <c r="I30" s="57" t="str">
        <f t="shared" si="5"/>
        <v/>
      </c>
      <c r="J30" s="57">
        <f t="shared" si="6"/>
        <v>0</v>
      </c>
      <c r="K30" s="57" t="str">
        <f>IF(AND(ISBLANK(E30),ISBLANK(F30),ISBLANK(G30)),"",J30/SUM(J$30:J$41))</f>
        <v/>
      </c>
      <c r="L30" s="57" t="str">
        <f t="shared" si="2"/>
        <v/>
      </c>
      <c r="M30" s="93"/>
      <c r="N30" s="2"/>
      <c r="O30" s="2"/>
      <c r="P30" s="2"/>
      <c r="Q30" s="2"/>
      <c r="R30" s="2"/>
      <c r="S30" s="2"/>
      <c r="T30" s="2"/>
      <c r="U30" s="2"/>
      <c r="V30" s="2"/>
    </row>
    <row r="31" spans="1:22" x14ac:dyDescent="0.2">
      <c r="A31" s="128">
        <v>27</v>
      </c>
      <c r="B31" s="141" t="s">
        <v>99</v>
      </c>
      <c r="C31" s="71" t="s">
        <v>78</v>
      </c>
      <c r="D31" s="100" t="s">
        <v>91</v>
      </c>
      <c r="E31" s="81"/>
      <c r="F31" s="81"/>
      <c r="G31" s="82"/>
      <c r="H31" s="57">
        <v>0.05</v>
      </c>
      <c r="I31" s="57" t="str">
        <f t="shared" si="5"/>
        <v/>
      </c>
      <c r="J31" s="57">
        <f t="shared" si="6"/>
        <v>0</v>
      </c>
      <c r="K31" s="57" t="str">
        <f t="shared" ref="K31:K41" si="8">IF(AND(ISBLANK(E31),ISBLANK(F31),ISBLANK(G31)),"",J31/SUM(J$30:J$41))</f>
        <v/>
      </c>
      <c r="L31" s="57" t="str">
        <f t="shared" si="2"/>
        <v/>
      </c>
      <c r="M31" s="93"/>
      <c r="N31" s="2"/>
      <c r="O31" s="2"/>
      <c r="P31" s="2"/>
      <c r="Q31" s="2"/>
      <c r="R31" s="2"/>
      <c r="S31" s="2"/>
      <c r="T31" s="2"/>
      <c r="U31" s="2"/>
      <c r="V31" s="2"/>
    </row>
    <row r="32" spans="1:22" x14ac:dyDescent="0.2">
      <c r="A32" s="128">
        <v>28</v>
      </c>
      <c r="B32" s="141" t="s">
        <v>99</v>
      </c>
      <c r="C32" s="71" t="s">
        <v>79</v>
      </c>
      <c r="D32" s="100" t="s">
        <v>92</v>
      </c>
      <c r="E32" s="81"/>
      <c r="F32" s="81"/>
      <c r="G32" s="82"/>
      <c r="H32" s="57">
        <v>0.05</v>
      </c>
      <c r="I32" s="57" t="str">
        <f t="shared" si="5"/>
        <v/>
      </c>
      <c r="J32" s="57">
        <f t="shared" si="6"/>
        <v>0</v>
      </c>
      <c r="K32" s="57" t="str">
        <f t="shared" si="8"/>
        <v/>
      </c>
      <c r="L32" s="57" t="str">
        <f t="shared" si="2"/>
        <v/>
      </c>
      <c r="M32" s="93"/>
      <c r="N32" s="2"/>
      <c r="O32" s="2"/>
      <c r="P32" s="2"/>
      <c r="Q32" s="2"/>
      <c r="R32" s="2"/>
      <c r="S32" s="2"/>
      <c r="T32" s="2"/>
      <c r="U32" s="2"/>
      <c r="V32" s="2"/>
    </row>
    <row r="33" spans="1:22" x14ac:dyDescent="0.2">
      <c r="A33" s="128">
        <v>29</v>
      </c>
      <c r="B33" s="141" t="s">
        <v>99</v>
      </c>
      <c r="C33" s="71" t="s">
        <v>80</v>
      </c>
      <c r="D33" s="100" t="s">
        <v>35</v>
      </c>
      <c r="E33" s="81"/>
      <c r="F33" s="81"/>
      <c r="G33" s="82"/>
      <c r="H33" s="57">
        <v>0.05</v>
      </c>
      <c r="I33" s="57" t="str">
        <f t="shared" si="5"/>
        <v/>
      </c>
      <c r="J33" s="57">
        <f t="shared" si="6"/>
        <v>0</v>
      </c>
      <c r="K33" s="57" t="str">
        <f t="shared" si="8"/>
        <v/>
      </c>
      <c r="L33" s="57" t="str">
        <f t="shared" si="2"/>
        <v/>
      </c>
      <c r="M33" s="93"/>
      <c r="N33" s="2"/>
      <c r="O33" s="2"/>
      <c r="P33" s="2"/>
      <c r="Q33" s="2"/>
      <c r="R33" s="2"/>
      <c r="S33" s="2"/>
      <c r="T33" s="2"/>
      <c r="U33" s="2"/>
      <c r="V33" s="2"/>
    </row>
    <row r="34" spans="1:22" x14ac:dyDescent="0.2">
      <c r="A34" s="128">
        <v>30</v>
      </c>
      <c r="B34" s="141" t="s">
        <v>99</v>
      </c>
      <c r="C34" s="71" t="s">
        <v>81</v>
      </c>
      <c r="D34" s="100" t="s">
        <v>26</v>
      </c>
      <c r="E34" s="81"/>
      <c r="F34" s="81"/>
      <c r="G34" s="82"/>
      <c r="H34" s="57">
        <v>0.05</v>
      </c>
      <c r="I34" s="57" t="str">
        <f t="shared" si="5"/>
        <v/>
      </c>
      <c r="J34" s="57">
        <f t="shared" si="6"/>
        <v>0</v>
      </c>
      <c r="K34" s="57" t="str">
        <f t="shared" si="8"/>
        <v/>
      </c>
      <c r="L34" s="57" t="str">
        <f>IF(E34&lt;&gt;"",K34,"")</f>
        <v/>
      </c>
      <c r="M34" s="93"/>
      <c r="N34" s="2"/>
      <c r="O34" s="2"/>
      <c r="P34" s="2"/>
      <c r="Q34" s="2"/>
      <c r="R34" s="2"/>
      <c r="S34" s="2"/>
      <c r="T34" s="2"/>
      <c r="U34" s="2"/>
      <c r="V34" s="2"/>
    </row>
    <row r="35" spans="1:22" x14ac:dyDescent="0.2">
      <c r="A35" s="128">
        <v>31</v>
      </c>
      <c r="B35" s="141" t="s">
        <v>99</v>
      </c>
      <c r="C35" s="71" t="s">
        <v>82</v>
      </c>
      <c r="D35" s="100" t="s">
        <v>36</v>
      </c>
      <c r="E35" s="81"/>
      <c r="F35" s="81"/>
      <c r="G35" s="82"/>
      <c r="H35" s="57">
        <v>0.05</v>
      </c>
      <c r="I35" s="57" t="str">
        <f t="shared" si="5"/>
        <v/>
      </c>
      <c r="J35" s="57">
        <f t="shared" si="6"/>
        <v>0</v>
      </c>
      <c r="K35" s="57" t="str">
        <f t="shared" si="8"/>
        <v/>
      </c>
      <c r="L35" s="57" t="str">
        <f t="shared" si="2"/>
        <v/>
      </c>
      <c r="M35" s="93"/>
      <c r="N35" s="2"/>
      <c r="O35" s="2"/>
      <c r="P35" s="2"/>
      <c r="Q35" s="2"/>
      <c r="R35" s="2"/>
      <c r="S35" s="2"/>
      <c r="T35" s="2"/>
      <c r="U35" s="2"/>
      <c r="V35" s="2"/>
    </row>
    <row r="36" spans="1:22" x14ac:dyDescent="0.2">
      <c r="A36" s="128">
        <v>32</v>
      </c>
      <c r="B36" s="141" t="s">
        <v>99</v>
      </c>
      <c r="C36" s="71" t="s">
        <v>83</v>
      </c>
      <c r="D36" s="100" t="s">
        <v>109</v>
      </c>
      <c r="E36" s="81"/>
      <c r="F36" s="81"/>
      <c r="G36" s="87"/>
      <c r="H36" s="57">
        <v>0.05</v>
      </c>
      <c r="I36" s="57" t="str">
        <f t="shared" si="5"/>
        <v/>
      </c>
      <c r="J36" s="57">
        <f t="shared" si="6"/>
        <v>0</v>
      </c>
      <c r="K36" s="57" t="str">
        <f t="shared" si="8"/>
        <v/>
      </c>
      <c r="L36" s="57" t="str">
        <f t="shared" si="2"/>
        <v/>
      </c>
      <c r="M36" s="93"/>
      <c r="N36" s="2"/>
      <c r="O36" s="2"/>
      <c r="P36" s="2"/>
      <c r="Q36" s="2"/>
      <c r="R36" s="2"/>
      <c r="S36" s="2"/>
      <c r="T36" s="2"/>
      <c r="U36" s="2"/>
      <c r="V36" s="2"/>
    </row>
    <row r="37" spans="1:22" x14ac:dyDescent="0.2">
      <c r="A37" s="128">
        <v>33</v>
      </c>
      <c r="B37" s="141" t="s">
        <v>99</v>
      </c>
      <c r="C37" s="71" t="s">
        <v>84</v>
      </c>
      <c r="D37" s="100" t="s">
        <v>93</v>
      </c>
      <c r="E37" s="81"/>
      <c r="F37" s="81"/>
      <c r="G37" s="87"/>
      <c r="H37" s="57">
        <v>0.05</v>
      </c>
      <c r="I37" s="57" t="str">
        <f t="shared" si="5"/>
        <v/>
      </c>
      <c r="J37" s="57">
        <f t="shared" si="6"/>
        <v>0</v>
      </c>
      <c r="K37" s="57" t="str">
        <f t="shared" si="8"/>
        <v/>
      </c>
      <c r="L37" s="57" t="str">
        <f t="shared" si="2"/>
        <v/>
      </c>
      <c r="M37" s="93"/>
      <c r="N37" s="2"/>
      <c r="O37" s="2"/>
      <c r="P37" s="2"/>
      <c r="Q37" s="2"/>
      <c r="R37" s="2"/>
      <c r="S37" s="2"/>
      <c r="T37" s="2"/>
      <c r="U37" s="2"/>
      <c r="V37" s="2"/>
    </row>
    <row r="38" spans="1:22" x14ac:dyDescent="0.2">
      <c r="A38" s="128">
        <v>34</v>
      </c>
      <c r="B38" s="141" t="s">
        <v>99</v>
      </c>
      <c r="C38" s="71" t="s">
        <v>85</v>
      </c>
      <c r="D38" s="100" t="s">
        <v>94</v>
      </c>
      <c r="E38" s="81"/>
      <c r="F38" s="81"/>
      <c r="G38" s="87"/>
      <c r="H38" s="57">
        <v>0.2</v>
      </c>
      <c r="I38" s="57" t="str">
        <f t="shared" si="5"/>
        <v/>
      </c>
      <c r="J38" s="57">
        <f t="shared" si="6"/>
        <v>0</v>
      </c>
      <c r="K38" s="57" t="str">
        <f t="shared" si="8"/>
        <v/>
      </c>
      <c r="L38" s="57" t="str">
        <f t="shared" si="2"/>
        <v/>
      </c>
      <c r="M38" s="93"/>
      <c r="N38" s="2"/>
      <c r="O38" s="2"/>
      <c r="P38" s="2"/>
      <c r="Q38" s="2"/>
      <c r="R38" s="2"/>
      <c r="S38" s="2"/>
      <c r="T38" s="2"/>
      <c r="U38" s="2"/>
      <c r="V38" s="2"/>
    </row>
    <row r="39" spans="1:22" x14ac:dyDescent="0.2">
      <c r="A39" s="128">
        <v>35</v>
      </c>
      <c r="B39" s="141" t="s">
        <v>99</v>
      </c>
      <c r="C39" s="71" t="s">
        <v>86</v>
      </c>
      <c r="D39" s="100" t="s">
        <v>95</v>
      </c>
      <c r="E39" s="81"/>
      <c r="F39" s="81"/>
      <c r="G39" s="87"/>
      <c r="H39" s="57">
        <v>0.1</v>
      </c>
      <c r="I39" s="57" t="str">
        <f t="shared" si="5"/>
        <v/>
      </c>
      <c r="J39" s="57">
        <f t="shared" si="6"/>
        <v>0</v>
      </c>
      <c r="K39" s="57" t="str">
        <f t="shared" si="8"/>
        <v/>
      </c>
      <c r="L39" s="57" t="str">
        <f t="shared" si="2"/>
        <v/>
      </c>
      <c r="M39" s="93"/>
      <c r="N39" s="2"/>
      <c r="O39" s="2"/>
      <c r="P39" s="2"/>
      <c r="Q39" s="2"/>
      <c r="R39" s="2"/>
      <c r="S39" s="2"/>
      <c r="T39" s="2"/>
      <c r="U39" s="2"/>
      <c r="V39" s="2"/>
    </row>
    <row r="40" spans="1:22" x14ac:dyDescent="0.2">
      <c r="A40" s="128">
        <v>36</v>
      </c>
      <c r="B40" s="141" t="s">
        <v>99</v>
      </c>
      <c r="C40" s="71" t="s">
        <v>100</v>
      </c>
      <c r="D40" s="151" t="s">
        <v>105</v>
      </c>
      <c r="E40" s="81"/>
      <c r="F40" s="81"/>
      <c r="G40" s="82"/>
      <c r="H40" s="57">
        <v>0.1</v>
      </c>
      <c r="I40" s="57" t="str">
        <f>IF(E40&lt;&gt;"",H40,"")</f>
        <v/>
      </c>
      <c r="J40" s="57">
        <f>IF(F40&lt;&gt;"",H40,IF(E40&lt;&gt;"",H40,0))</f>
        <v>0</v>
      </c>
      <c r="K40" s="57" t="str">
        <f t="shared" si="8"/>
        <v/>
      </c>
      <c r="L40" s="57" t="str">
        <f>IF(E40&lt;&gt;"",K40,"")</f>
        <v/>
      </c>
      <c r="M40" s="152"/>
    </row>
    <row r="41" spans="1:22" x14ac:dyDescent="0.2">
      <c r="A41" s="128">
        <v>37</v>
      </c>
      <c r="B41" s="141" t="s">
        <v>99</v>
      </c>
      <c r="C41" s="71" t="s">
        <v>101</v>
      </c>
      <c r="D41" s="151" t="s">
        <v>30</v>
      </c>
      <c r="E41" s="81"/>
      <c r="F41" s="81"/>
      <c r="G41" s="82"/>
      <c r="H41" s="57">
        <v>0.1</v>
      </c>
      <c r="I41" s="57" t="str">
        <f>IF(E41&lt;&gt;"",H41,"")</f>
        <v/>
      </c>
      <c r="J41" s="57">
        <f>IF(F41&lt;&gt;"",H41,IF(E41&lt;&gt;"",H41,0))</f>
        <v>0</v>
      </c>
      <c r="K41" s="57" t="str">
        <f t="shared" si="8"/>
        <v/>
      </c>
      <c r="L41" s="57" t="str">
        <f>IF(E41&lt;&gt;"",K41,"")</f>
        <v/>
      </c>
      <c r="M41" s="152"/>
    </row>
    <row r="42" spans="1:22" x14ac:dyDescent="0.2">
      <c r="A42" s="131"/>
      <c r="B42" s="132"/>
      <c r="C42" s="133"/>
      <c r="D42" s="134"/>
      <c r="E42" s="135"/>
      <c r="F42" s="136"/>
      <c r="G42" s="136"/>
      <c r="H42" s="137"/>
      <c r="I42" s="137"/>
      <c r="J42" s="137"/>
      <c r="K42" s="137"/>
      <c r="L42" s="138"/>
      <c r="M42" s="139"/>
    </row>
    <row r="43" spans="1:22" x14ac:dyDescent="0.2">
      <c r="B43" s="52"/>
      <c r="C43" s="52"/>
      <c r="E43" s="88"/>
      <c r="F43" s="89"/>
      <c r="G43" s="89"/>
      <c r="H43" s="53"/>
      <c r="I43" s="53"/>
      <c r="J43" s="53"/>
      <c r="K43" s="53"/>
      <c r="L43" s="54"/>
      <c r="M43" s="95"/>
    </row>
    <row r="44" spans="1:22" x14ac:dyDescent="0.2">
      <c r="B44" s="52"/>
      <c r="C44" s="52"/>
      <c r="E44" s="88"/>
      <c r="F44" s="89"/>
      <c r="G44" s="89"/>
      <c r="H44" s="53"/>
      <c r="I44" s="53"/>
      <c r="J44" s="53"/>
      <c r="K44" s="53"/>
      <c r="L44" s="54"/>
      <c r="M44" s="95"/>
    </row>
    <row r="45" spans="1:22" x14ac:dyDescent="0.2">
      <c r="B45" s="52"/>
      <c r="C45" s="52"/>
      <c r="E45" s="88"/>
      <c r="F45" s="89"/>
      <c r="G45" s="89"/>
      <c r="H45" s="53"/>
      <c r="I45" s="53"/>
      <c r="J45" s="53"/>
      <c r="K45" s="53"/>
      <c r="L45" s="54"/>
      <c r="M45" s="95"/>
    </row>
    <row r="46" spans="1:22" x14ac:dyDescent="0.2">
      <c r="B46" s="52"/>
      <c r="C46" s="52"/>
      <c r="E46" s="88"/>
      <c r="F46" s="89"/>
      <c r="G46" s="89"/>
      <c r="H46" s="53"/>
      <c r="I46" s="53"/>
      <c r="J46" s="53"/>
      <c r="K46" s="53"/>
      <c r="L46" s="54"/>
      <c r="M46" s="95"/>
    </row>
    <row r="47" spans="1:22" x14ac:dyDescent="0.2">
      <c r="B47" s="52"/>
      <c r="C47" s="52"/>
      <c r="E47" s="88"/>
      <c r="F47" s="89"/>
      <c r="G47" s="89"/>
      <c r="H47" s="53"/>
      <c r="I47" s="53"/>
      <c r="J47" s="53"/>
      <c r="K47" s="53"/>
      <c r="L47" s="54"/>
      <c r="M47" s="95"/>
    </row>
    <row r="48" spans="1:22" x14ac:dyDescent="0.2">
      <c r="B48" s="52"/>
      <c r="C48" s="52"/>
      <c r="E48" s="88"/>
      <c r="F48" s="89"/>
      <c r="G48" s="89"/>
      <c r="H48" s="53"/>
      <c r="I48" s="53"/>
      <c r="J48" s="53"/>
      <c r="K48" s="53"/>
      <c r="L48" s="54"/>
      <c r="M48" s="95"/>
    </row>
    <row r="49" spans="2:13" x14ac:dyDescent="0.2">
      <c r="B49" s="52"/>
      <c r="C49" s="52"/>
      <c r="E49" s="88"/>
      <c r="F49" s="89"/>
      <c r="G49" s="89"/>
      <c r="H49" s="53"/>
      <c r="I49" s="53"/>
      <c r="J49" s="53"/>
      <c r="K49" s="53"/>
      <c r="L49" s="54"/>
      <c r="M49" s="95"/>
    </row>
    <row r="50" spans="2:13" x14ac:dyDescent="0.2">
      <c r="B50" s="52"/>
      <c r="C50" s="52"/>
      <c r="E50" s="88"/>
      <c r="F50" s="89"/>
      <c r="G50" s="89"/>
      <c r="H50" s="53"/>
      <c r="I50" s="53"/>
      <c r="J50" s="53"/>
      <c r="K50" s="53"/>
      <c r="L50" s="54"/>
      <c r="M50" s="95"/>
    </row>
    <row r="51" spans="2:13" x14ac:dyDescent="0.2">
      <c r="B51" s="52"/>
      <c r="C51" s="52"/>
      <c r="E51" s="88"/>
      <c r="F51" s="89"/>
      <c r="G51" s="89"/>
      <c r="H51" s="53"/>
      <c r="I51" s="53"/>
      <c r="J51" s="53"/>
      <c r="K51" s="53"/>
      <c r="L51" s="54"/>
      <c r="M51" s="95"/>
    </row>
    <row r="52" spans="2:13" x14ac:dyDescent="0.2">
      <c r="B52" s="52"/>
      <c r="C52" s="52"/>
      <c r="E52" s="88"/>
      <c r="F52" s="89"/>
      <c r="G52" s="89"/>
      <c r="H52" s="53"/>
      <c r="I52" s="53"/>
      <c r="J52" s="53"/>
      <c r="K52" s="53"/>
      <c r="L52" s="54"/>
      <c r="M52" s="95"/>
    </row>
    <row r="53" spans="2:13" x14ac:dyDescent="0.2">
      <c r="B53" s="52"/>
      <c r="C53" s="52"/>
      <c r="E53" s="88"/>
      <c r="F53" s="89"/>
      <c r="G53" s="89"/>
      <c r="H53" s="53"/>
      <c r="I53" s="53"/>
      <c r="J53" s="53"/>
      <c r="K53" s="53"/>
      <c r="L53" s="54"/>
      <c r="M53" s="95"/>
    </row>
    <row r="54" spans="2:13" x14ac:dyDescent="0.2">
      <c r="B54" s="52"/>
      <c r="C54" s="52"/>
      <c r="E54" s="88"/>
      <c r="F54" s="89"/>
      <c r="G54" s="89"/>
      <c r="H54" s="53"/>
      <c r="I54" s="53"/>
      <c r="J54" s="53"/>
      <c r="K54" s="53"/>
      <c r="L54" s="54"/>
      <c r="M54" s="95"/>
    </row>
    <row r="55" spans="2:13" x14ac:dyDescent="0.2">
      <c r="B55" s="52"/>
      <c r="C55" s="52"/>
      <c r="E55" s="88"/>
      <c r="F55" s="89"/>
      <c r="G55" s="89"/>
      <c r="H55" s="53"/>
      <c r="I55" s="53"/>
      <c r="J55" s="53"/>
      <c r="K55" s="53"/>
      <c r="L55" s="54"/>
      <c r="M55" s="95"/>
    </row>
    <row r="56" spans="2:13" x14ac:dyDescent="0.2">
      <c r="B56" s="52"/>
      <c r="C56" s="52"/>
      <c r="E56" s="88"/>
      <c r="F56" s="89"/>
      <c r="G56" s="89"/>
      <c r="H56" s="53"/>
      <c r="I56" s="53"/>
      <c r="J56" s="53"/>
      <c r="K56" s="53"/>
      <c r="L56" s="54"/>
      <c r="M56" s="95"/>
    </row>
    <row r="57" spans="2:13" x14ac:dyDescent="0.2">
      <c r="B57" s="52"/>
      <c r="C57" s="52"/>
      <c r="E57" s="88"/>
      <c r="F57" s="89"/>
      <c r="G57" s="89"/>
      <c r="H57" s="53"/>
      <c r="I57" s="53"/>
      <c r="J57" s="53"/>
      <c r="K57" s="53"/>
      <c r="L57" s="54"/>
      <c r="M57" s="95"/>
    </row>
    <row r="58" spans="2:13" x14ac:dyDescent="0.2">
      <c r="B58" s="52"/>
      <c r="C58" s="52"/>
      <c r="E58" s="88"/>
      <c r="F58" s="89"/>
      <c r="G58" s="89"/>
      <c r="H58" s="53"/>
      <c r="I58" s="53"/>
      <c r="J58" s="53"/>
      <c r="K58" s="53"/>
      <c r="L58" s="54"/>
      <c r="M58" s="95"/>
    </row>
    <row r="59" spans="2:13" x14ac:dyDescent="0.2">
      <c r="B59" s="52"/>
      <c r="C59" s="52"/>
      <c r="E59" s="88"/>
      <c r="F59" s="89"/>
      <c r="G59" s="89"/>
      <c r="H59" s="53"/>
      <c r="I59" s="53"/>
      <c r="J59" s="53"/>
      <c r="K59" s="53"/>
      <c r="L59" s="54"/>
      <c r="M59" s="95"/>
    </row>
    <row r="60" spans="2:13" x14ac:dyDescent="0.2">
      <c r="B60" s="52"/>
      <c r="C60" s="52"/>
      <c r="E60" s="88"/>
      <c r="F60" s="89"/>
      <c r="G60" s="89"/>
      <c r="H60" s="53"/>
      <c r="I60" s="53"/>
      <c r="J60" s="53"/>
      <c r="K60" s="53"/>
      <c r="L60" s="54"/>
      <c r="M60" s="95"/>
    </row>
    <row r="61" spans="2:13" x14ac:dyDescent="0.2">
      <c r="B61" s="52"/>
      <c r="C61" s="52"/>
      <c r="E61" s="88"/>
      <c r="F61" s="89"/>
      <c r="G61" s="89"/>
      <c r="H61" s="53"/>
      <c r="I61" s="53"/>
      <c r="J61" s="53"/>
      <c r="K61" s="53"/>
      <c r="L61" s="54"/>
      <c r="M61" s="95"/>
    </row>
    <row r="62" spans="2:13" x14ac:dyDescent="0.2">
      <c r="B62" s="52"/>
      <c r="C62" s="52"/>
      <c r="E62" s="88"/>
      <c r="F62" s="89"/>
      <c r="G62" s="89"/>
      <c r="H62" s="53"/>
      <c r="I62" s="53"/>
      <c r="J62" s="53"/>
      <c r="K62" s="53"/>
      <c r="L62" s="54"/>
      <c r="M62" s="95"/>
    </row>
    <row r="63" spans="2:13" x14ac:dyDescent="0.2">
      <c r="B63" s="52"/>
      <c r="C63" s="52"/>
      <c r="E63" s="88"/>
      <c r="F63" s="89"/>
      <c r="G63" s="89"/>
      <c r="H63" s="53"/>
      <c r="I63" s="53"/>
      <c r="J63" s="53"/>
      <c r="K63" s="53"/>
      <c r="L63" s="54"/>
      <c r="M63" s="95"/>
    </row>
    <row r="64" spans="2:13" x14ac:dyDescent="0.2">
      <c r="B64" s="52"/>
      <c r="C64" s="52"/>
      <c r="E64" s="88"/>
      <c r="F64" s="89"/>
      <c r="G64" s="89"/>
      <c r="H64" s="53"/>
      <c r="I64" s="53"/>
      <c r="J64" s="53"/>
      <c r="K64" s="53"/>
      <c r="L64" s="54"/>
      <c r="M64" s="95"/>
    </row>
    <row r="65" spans="2:13" x14ac:dyDescent="0.2">
      <c r="B65" s="52"/>
      <c r="C65" s="52"/>
      <c r="E65" s="88"/>
      <c r="F65" s="89"/>
      <c r="G65" s="89"/>
      <c r="H65" s="53"/>
      <c r="I65" s="53"/>
      <c r="J65" s="53"/>
      <c r="K65" s="53"/>
      <c r="L65" s="54"/>
      <c r="M65" s="95"/>
    </row>
    <row r="66" spans="2:13" x14ac:dyDescent="0.2">
      <c r="B66" s="52"/>
      <c r="C66" s="52"/>
      <c r="E66" s="88"/>
      <c r="F66" s="89"/>
      <c r="G66" s="89"/>
      <c r="H66" s="53"/>
      <c r="I66" s="53"/>
      <c r="J66" s="53"/>
      <c r="K66" s="53"/>
      <c r="L66" s="54"/>
      <c r="M66" s="95"/>
    </row>
    <row r="67" spans="2:13" x14ac:dyDescent="0.2">
      <c r="B67" s="52"/>
      <c r="C67" s="52"/>
      <c r="E67" s="88"/>
      <c r="F67" s="89"/>
      <c r="G67" s="89"/>
      <c r="H67" s="53"/>
      <c r="I67" s="53"/>
      <c r="J67" s="53"/>
      <c r="K67" s="53"/>
      <c r="L67" s="54"/>
      <c r="M67" s="95"/>
    </row>
    <row r="68" spans="2:13" x14ac:dyDescent="0.2">
      <c r="B68" s="52"/>
      <c r="C68" s="52"/>
      <c r="E68" s="88"/>
      <c r="F68" s="89"/>
      <c r="G68" s="89"/>
      <c r="H68" s="53"/>
      <c r="I68" s="53"/>
      <c r="J68" s="53"/>
      <c r="K68" s="53"/>
      <c r="L68" s="54"/>
      <c r="M68" s="95"/>
    </row>
    <row r="69" spans="2:13" x14ac:dyDescent="0.2">
      <c r="B69" s="52"/>
      <c r="C69" s="52"/>
      <c r="E69" s="88"/>
      <c r="F69" s="89"/>
      <c r="G69" s="89"/>
      <c r="H69" s="53"/>
      <c r="I69" s="53"/>
      <c r="J69" s="53"/>
      <c r="K69" s="53"/>
      <c r="L69" s="54"/>
      <c r="M69" s="95"/>
    </row>
    <row r="70" spans="2:13" x14ac:dyDescent="0.2">
      <c r="B70" s="52"/>
      <c r="C70" s="52"/>
      <c r="E70" s="88"/>
      <c r="F70" s="89"/>
      <c r="G70" s="89"/>
      <c r="H70" s="53"/>
      <c r="I70" s="53"/>
      <c r="J70" s="53"/>
      <c r="K70" s="53"/>
      <c r="L70" s="54"/>
      <c r="M70" s="95"/>
    </row>
    <row r="71" spans="2:13" x14ac:dyDescent="0.2">
      <c r="B71" s="52"/>
      <c r="C71" s="52"/>
      <c r="E71" s="88"/>
      <c r="F71" s="89"/>
      <c r="G71" s="89"/>
      <c r="H71" s="53"/>
      <c r="I71" s="53"/>
      <c r="J71" s="53"/>
      <c r="K71" s="53"/>
      <c r="L71" s="54"/>
      <c r="M71" s="95"/>
    </row>
    <row r="72" spans="2:13" x14ac:dyDescent="0.2">
      <c r="B72" s="52"/>
      <c r="C72" s="52"/>
      <c r="E72" s="88"/>
      <c r="F72" s="89"/>
      <c r="G72" s="89"/>
      <c r="H72" s="53"/>
      <c r="I72" s="53"/>
      <c r="J72" s="53"/>
      <c r="K72" s="53"/>
      <c r="L72" s="54"/>
      <c r="M72" s="95"/>
    </row>
    <row r="73" spans="2:13" x14ac:dyDescent="0.2">
      <c r="B73" s="52"/>
      <c r="C73" s="52"/>
      <c r="E73" s="88"/>
      <c r="F73" s="89"/>
      <c r="G73" s="89"/>
      <c r="H73" s="53"/>
      <c r="I73" s="53"/>
      <c r="J73" s="53"/>
      <c r="K73" s="53"/>
      <c r="L73" s="54"/>
      <c r="M73" s="95"/>
    </row>
    <row r="74" spans="2:13" x14ac:dyDescent="0.2">
      <c r="B74" s="52"/>
      <c r="C74" s="52"/>
      <c r="E74" s="88"/>
      <c r="F74" s="89"/>
      <c r="G74" s="89"/>
      <c r="H74" s="53"/>
      <c r="I74" s="53"/>
      <c r="J74" s="53"/>
      <c r="K74" s="53"/>
      <c r="L74" s="54"/>
      <c r="M74" s="95"/>
    </row>
    <row r="75" spans="2:13" x14ac:dyDescent="0.2">
      <c r="B75" s="52"/>
      <c r="C75" s="52"/>
      <c r="E75" s="88"/>
      <c r="F75" s="89"/>
      <c r="G75" s="89"/>
      <c r="H75" s="53"/>
      <c r="I75" s="53"/>
      <c r="J75" s="53"/>
      <c r="K75" s="53"/>
      <c r="L75" s="54"/>
      <c r="M75" s="95"/>
    </row>
    <row r="76" spans="2:13" x14ac:dyDescent="0.2">
      <c r="B76" s="52"/>
      <c r="C76" s="52"/>
      <c r="E76" s="88"/>
      <c r="F76" s="89"/>
      <c r="G76" s="89"/>
      <c r="H76" s="53"/>
      <c r="I76" s="53"/>
      <c r="J76" s="53"/>
      <c r="K76" s="53"/>
      <c r="L76" s="54"/>
      <c r="M76" s="95"/>
    </row>
    <row r="77" spans="2:13" x14ac:dyDescent="0.2">
      <c r="B77" s="52"/>
      <c r="C77" s="52"/>
      <c r="E77" s="88"/>
      <c r="F77" s="89"/>
      <c r="G77" s="89"/>
      <c r="H77" s="53"/>
      <c r="I77" s="53"/>
      <c r="J77" s="53"/>
      <c r="K77" s="53"/>
      <c r="L77" s="54"/>
      <c r="M77" s="95"/>
    </row>
    <row r="78" spans="2:13" x14ac:dyDescent="0.2">
      <c r="B78" s="52"/>
      <c r="C78" s="52"/>
      <c r="E78" s="88"/>
      <c r="F78" s="89"/>
      <c r="G78" s="89"/>
      <c r="H78" s="53"/>
      <c r="I78" s="53"/>
      <c r="J78" s="53"/>
      <c r="K78" s="53"/>
      <c r="L78" s="54"/>
      <c r="M78" s="95"/>
    </row>
    <row r="79" spans="2:13" x14ac:dyDescent="0.2">
      <c r="B79" s="52"/>
      <c r="C79" s="52"/>
      <c r="E79" s="88"/>
      <c r="F79" s="89"/>
      <c r="G79" s="89"/>
      <c r="H79" s="53"/>
      <c r="I79" s="53"/>
      <c r="J79" s="53"/>
      <c r="K79" s="53"/>
      <c r="L79" s="54"/>
      <c r="M79" s="95"/>
    </row>
    <row r="80" spans="2:13" x14ac:dyDescent="0.2">
      <c r="B80" s="52"/>
      <c r="C80" s="52"/>
      <c r="E80" s="88"/>
      <c r="F80" s="89"/>
      <c r="G80" s="89"/>
      <c r="H80" s="53"/>
      <c r="I80" s="53"/>
      <c r="J80" s="53"/>
      <c r="K80" s="53"/>
      <c r="L80" s="54"/>
      <c r="M80" s="95"/>
    </row>
    <row r="81" spans="2:13" x14ac:dyDescent="0.2">
      <c r="B81" s="52"/>
      <c r="C81" s="52"/>
      <c r="E81" s="88"/>
      <c r="F81" s="89"/>
      <c r="G81" s="89"/>
      <c r="H81" s="53"/>
      <c r="I81" s="53"/>
      <c r="J81" s="53"/>
      <c r="K81" s="53"/>
      <c r="L81" s="54"/>
      <c r="M81" s="95"/>
    </row>
  </sheetData>
  <protectedRanges>
    <protectedRange sqref="D18 M5:M39" name="Invoer2"/>
    <protectedRange sqref="E5:G41" name="Invoer1"/>
    <protectedRange sqref="M1:M2" name="Invoer titel_1"/>
  </protectedRanges>
  <mergeCells count="1">
    <mergeCell ref="B1:D1"/>
  </mergeCells>
  <phoneticPr fontId="0" type="noConversion"/>
  <conditionalFormatting sqref="E5:G84">
    <cfRule type="expression" dxfId="15" priority="1" stopIfTrue="1">
      <formula>IF($E5&lt;&gt;"",IF($F5&lt;&gt;"",1,IF($G5&lt;&gt;"",1,0)),IF($F5&lt;&gt;"",IF($G5&lt;&gt;"",1,0),0))</formula>
    </cfRule>
  </conditionalFormatting>
  <pageMargins left="0.47" right="0.33" top="0.55000000000000004" bottom="0.48" header="0.26" footer="0.16"/>
  <pageSetup paperSize="8" scale="65" fitToHeight="2" orientation="landscape" r:id="rId1"/>
  <headerFooter alignWithMargins="0">
    <oddHeader>&amp;A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7"/>
  <sheetViews>
    <sheetView zoomScale="125" workbookViewId="0">
      <selection activeCell="C10" sqref="C10"/>
    </sheetView>
  </sheetViews>
  <sheetFormatPr defaultColWidth="8.85546875" defaultRowHeight="12.75" x14ac:dyDescent="0.2"/>
  <cols>
    <col min="1" max="1" width="4.140625" style="11" customWidth="1"/>
    <col min="2" max="2" width="34.7109375" style="1" bestFit="1" customWidth="1"/>
    <col min="3" max="3" width="12.7109375" style="1" customWidth="1"/>
    <col min="4" max="4" width="10.85546875" style="1" customWidth="1"/>
    <col min="5" max="5" width="10.42578125" style="10" customWidth="1"/>
    <col min="6" max="6" width="11.42578125" style="1" customWidth="1"/>
    <col min="7" max="7" width="9.42578125" style="1" customWidth="1"/>
    <col min="8" max="8" width="8.7109375" style="1" customWidth="1"/>
    <col min="9" max="9" width="17.28515625" style="10" bestFit="1" customWidth="1"/>
  </cols>
  <sheetData>
    <row r="1" spans="1:10" s="5" customFormat="1" ht="18" x14ac:dyDescent="0.25">
      <c r="A1" s="26"/>
      <c r="B1" s="157" t="s">
        <v>43</v>
      </c>
      <c r="C1" s="157"/>
      <c r="D1" s="157"/>
      <c r="E1" s="157"/>
      <c r="F1" s="26" t="s">
        <v>2</v>
      </c>
      <c r="G1" s="28"/>
      <c r="H1" s="29"/>
      <c r="I1" s="17"/>
      <c r="J1" s="30"/>
    </row>
    <row r="2" spans="1:10" s="5" customFormat="1" ht="18" x14ac:dyDescent="0.25">
      <c r="A2" s="26"/>
      <c r="B2" s="114" t="str">
        <f>'Depot Inspection checklist'!B2</f>
        <v>Depot name:</v>
      </c>
      <c r="C2" s="114">
        <f>'Depot Inspection checklist'!D2</f>
        <v>0</v>
      </c>
      <c r="D2" s="27"/>
      <c r="E2" s="27"/>
      <c r="F2" s="26" t="s">
        <v>2</v>
      </c>
      <c r="G2" s="28"/>
      <c r="H2" s="29"/>
      <c r="I2" s="17"/>
      <c r="J2" s="30"/>
    </row>
    <row r="3" spans="1:10" ht="15.75" x14ac:dyDescent="0.25">
      <c r="A3" s="30"/>
      <c r="B3" s="115" t="s">
        <v>42</v>
      </c>
      <c r="C3" s="116" t="str">
        <f>IF('Depot Inspection checklist'!M1="","",'Depot Inspection checklist'!M1)</f>
        <v/>
      </c>
      <c r="D3" s="117"/>
      <c r="E3" s="118"/>
      <c r="F3" s="119"/>
      <c r="G3" s="117"/>
      <c r="H3" s="117"/>
      <c r="I3" s="117"/>
      <c r="J3" s="120"/>
    </row>
    <row r="4" spans="1:10" ht="13.5" thickBot="1" x14ac:dyDescent="0.25">
      <c r="A4" s="30"/>
      <c r="B4" s="98"/>
      <c r="C4" s="32"/>
      <c r="D4" s="32"/>
      <c r="E4" s="26"/>
      <c r="F4" s="32"/>
      <c r="G4" s="32"/>
      <c r="H4" s="32"/>
      <c r="I4" s="26"/>
    </row>
    <row r="5" spans="1:10" s="6" customFormat="1" ht="20.25" customHeight="1" x14ac:dyDescent="0.2">
      <c r="A5" s="33" t="s">
        <v>0</v>
      </c>
      <c r="B5" s="34" t="s">
        <v>3</v>
      </c>
      <c r="C5" s="35" t="s">
        <v>12</v>
      </c>
      <c r="D5" s="36" t="s">
        <v>23</v>
      </c>
      <c r="E5" s="36" t="s">
        <v>18</v>
      </c>
      <c r="F5" s="37" t="s">
        <v>19</v>
      </c>
      <c r="G5" s="37" t="s">
        <v>20</v>
      </c>
      <c r="H5" s="38" t="s">
        <v>10</v>
      </c>
      <c r="I5" s="46"/>
    </row>
    <row r="6" spans="1:10" x14ac:dyDescent="0.2">
      <c r="A6" s="60">
        <v>1</v>
      </c>
      <c r="B6" s="97" t="s">
        <v>1</v>
      </c>
      <c r="C6" s="61">
        <v>0.15</v>
      </c>
      <c r="D6" s="62">
        <v>4</v>
      </c>
      <c r="E6" s="103">
        <f>COUNTA('Depot Inspection checklist'!E$5:$F$8)</f>
        <v>0</v>
      </c>
      <c r="F6" s="103">
        <f>COUNTA('Depot Inspection checklist'!F$5:$F$8)</f>
        <v>0</v>
      </c>
      <c r="G6" s="105">
        <f>IF(COUNTA('Depot Inspection checklist'!G5:G8)=ROWS('Depot Inspection checklist'!G5:G8),1,SUM('Depot Inspection checklist'!L$5:L$8))</f>
        <v>0</v>
      </c>
      <c r="H6" s="106" t="str">
        <f>IF(G6=0,"",C6*G6)</f>
        <v/>
      </c>
      <c r="I6" s="99" t="str">
        <f>IF(COUNTA('Depot Inspection checklist'!E5:G8)=ROWS('Depot Inspection checklist'!E5:G8),"","Not completed")</f>
        <v>Not completed</v>
      </c>
    </row>
    <row r="7" spans="1:10" x14ac:dyDescent="0.2">
      <c r="A7" s="59">
        <v>2</v>
      </c>
      <c r="B7" s="102" t="s">
        <v>47</v>
      </c>
      <c r="C7" s="44">
        <v>0.1</v>
      </c>
      <c r="D7" s="41">
        <v>7</v>
      </c>
      <c r="E7" s="104">
        <f>COUNTA('Depot Inspection checklist'!E$9:$F$15)</f>
        <v>0</v>
      </c>
      <c r="F7" s="104">
        <f>COUNTA('Depot Inspection checklist'!F$9:$F$15)</f>
        <v>0</v>
      </c>
      <c r="G7" s="107">
        <f>IF(COUNTA('Depot Inspection checklist'!G9:G15)=ROWS('Depot Inspection checklist'!G9:G15),1,SUM('Depot Inspection checklist'!L$9:L$15))</f>
        <v>0</v>
      </c>
      <c r="H7" s="108" t="str">
        <f>IF(G7=0,"",C7*G7)</f>
        <v/>
      </c>
      <c r="I7" s="47" t="str">
        <f>IF(COUNTA('Depot Inspection checklist'!E9:G15)=ROWS('Depot Inspection checklist'!E9:G15),"","Not completed")</f>
        <v>Not completed</v>
      </c>
    </row>
    <row r="8" spans="1:10" x14ac:dyDescent="0.2">
      <c r="A8" s="60">
        <v>3</v>
      </c>
      <c r="B8" s="63" t="s">
        <v>25</v>
      </c>
      <c r="C8" s="61">
        <v>0.1</v>
      </c>
      <c r="D8" s="62">
        <v>11</v>
      </c>
      <c r="E8" s="103">
        <f>COUNTA('Depot Inspection checklist'!E$16:$F$26)</f>
        <v>0</v>
      </c>
      <c r="F8" s="103">
        <f>COUNTA('Depot Inspection checklist'!F$16:$F$26)</f>
        <v>0</v>
      </c>
      <c r="G8" s="105">
        <f>IF(COUNTA('Depot Inspection checklist'!G16:G26)=ROWS('Depot Inspection checklist'!G16:G26),1,SUM('Depot Inspection checklist'!L$16:L$26))</f>
        <v>0</v>
      </c>
      <c r="H8" s="106" t="str">
        <f>IF(G8=0,"",C8*G8)</f>
        <v/>
      </c>
      <c r="I8" s="64" t="str">
        <f>IF(COUNTA('Depot Inspection checklist'!E16:G26)=ROWS('Depot Inspection checklist'!E16:G26),"","Not completed")</f>
        <v>Not completed</v>
      </c>
    </row>
    <row r="9" spans="1:10" s="2" customFormat="1" ht="12.75" customHeight="1" x14ac:dyDescent="0.2">
      <c r="A9" s="59">
        <v>4</v>
      </c>
      <c r="B9" s="124" t="s">
        <v>24</v>
      </c>
      <c r="C9" s="44">
        <v>0.3</v>
      </c>
      <c r="D9" s="41">
        <v>3</v>
      </c>
      <c r="E9" s="104">
        <f>COUNTA('Depot Inspection checklist'!E$27:$F$29)</f>
        <v>0</v>
      </c>
      <c r="F9" s="104">
        <f>COUNTA('Depot Inspection checklist'!F$27:$F$29)</f>
        <v>0</v>
      </c>
      <c r="G9" s="107">
        <f>IF(COUNTA('Depot Inspection checklist'!G27:G29)=ROWS('Depot Inspection checklist'!G27:G29),1,SUM('Depot Inspection checklist'!L$27:L$29))</f>
        <v>0</v>
      </c>
      <c r="H9" s="108" t="str">
        <f>IF(G9=0,"",C9*G9)</f>
        <v/>
      </c>
      <c r="I9" s="47" t="str">
        <f>IF(COUNTA('Depot Inspection checklist'!E27:G29)=ROWS('Depot Inspection checklist'!E27:G29),IF(G9&gt;=0.6,"Passed","Failed"),"Not completed")</f>
        <v>Not completed</v>
      </c>
    </row>
    <row r="10" spans="1:10" ht="12.75" customHeight="1" x14ac:dyDescent="0.2">
      <c r="A10" s="60">
        <v>5</v>
      </c>
      <c r="B10" s="125" t="s">
        <v>99</v>
      </c>
      <c r="C10" s="61">
        <v>0.35</v>
      </c>
      <c r="D10" s="62">
        <v>12</v>
      </c>
      <c r="E10" s="103">
        <f>COUNTA('Depot Inspection checklist'!E$30:$F$41)</f>
        <v>0</v>
      </c>
      <c r="F10" s="103">
        <f>COUNTA('Depot Inspection checklist'!F$30:$F$41)</f>
        <v>0</v>
      </c>
      <c r="G10" s="105">
        <f>IF(COUNTA('Depot Inspection checklist'!G30:G41)=ROWS('Depot Inspection checklist'!G30:G41),1,SUM('Depot Inspection checklist'!L$30:L$41))</f>
        <v>0</v>
      </c>
      <c r="H10" s="106" t="str">
        <f>IF(G10=0,"",C10*G10)</f>
        <v/>
      </c>
      <c r="I10" s="64" t="str">
        <f>IF(COUNTA('Depot Inspection checklist'!E30:G41)=ROWS('Depot Inspection checklist'!E30:G41),IF(G10&gt;=0.6,"Passed","Failed"),"Not completed")</f>
        <v>Not completed</v>
      </c>
    </row>
    <row r="11" spans="1:10" ht="13.5" thickBot="1" x14ac:dyDescent="0.25">
      <c r="A11" s="73"/>
      <c r="B11" s="74" t="s">
        <v>11</v>
      </c>
      <c r="C11" s="65">
        <f>SUM(C6:C10)</f>
        <v>0.99999999999999989</v>
      </c>
      <c r="D11" s="66">
        <f>SUM(D6:D10)</f>
        <v>37</v>
      </c>
      <c r="E11" s="66">
        <f>SUM(E6:E10)</f>
        <v>0</v>
      </c>
      <c r="F11" s="66">
        <f>SUM(F6:F10)</f>
        <v>0</v>
      </c>
      <c r="G11" s="67"/>
      <c r="H11" s="58">
        <f>IF(E11=0,0,SUM(H6:H10))</f>
        <v>0</v>
      </c>
      <c r="I11" s="72" t="str">
        <f>IF(COUNTA('Depot Inspection checklist'!E5:G41)=ROWS('Depot Inspection checklist'!E5:G41),IF(H11&gt;=0.7,"Passed","Failed"),"")</f>
        <v/>
      </c>
    </row>
    <row r="12" spans="1:10" ht="13.5" thickBot="1" x14ac:dyDescent="0.25">
      <c r="A12" s="23"/>
      <c r="B12" s="32"/>
      <c r="C12" s="32"/>
      <c r="D12" s="32"/>
      <c r="E12" s="26"/>
      <c r="F12" s="32"/>
      <c r="G12" s="32"/>
      <c r="H12" s="32"/>
      <c r="I12" s="12"/>
    </row>
    <row r="13" spans="1:10" ht="15" customHeight="1" x14ac:dyDescent="0.2">
      <c r="A13" s="25"/>
      <c r="B13" s="15"/>
      <c r="C13" s="15"/>
      <c r="D13" s="15"/>
      <c r="E13" s="16"/>
      <c r="F13" s="15"/>
      <c r="G13" s="15"/>
      <c r="H13" s="15"/>
      <c r="I13" s="48"/>
    </row>
    <row r="14" spans="1:10" ht="15.75" x14ac:dyDescent="0.25">
      <c r="A14" s="23"/>
      <c r="B14" s="18"/>
      <c r="C14" s="19"/>
      <c r="D14" s="18" t="s">
        <v>104</v>
      </c>
      <c r="E14" s="20"/>
      <c r="F14" s="18"/>
      <c r="G14" s="19"/>
      <c r="H14" s="19"/>
      <c r="I14" s="49" t="str">
        <f>IF(COUNTA('Depot Inspection checklist'!E5:G41)=ROWS('Depot Inspection checklist'!E5:G41),IF(AND(G9&gt;=0.6,G10&gt;=0.6,H11&gt;=0.75),"Passed","Failed"),"Not completed")</f>
        <v>Not completed</v>
      </c>
    </row>
    <row r="15" spans="1:10" ht="15.75" x14ac:dyDescent="0.25">
      <c r="A15" s="23"/>
      <c r="B15" s="18"/>
      <c r="C15" s="19"/>
      <c r="D15" s="18"/>
      <c r="E15" s="20"/>
      <c r="F15" s="18"/>
      <c r="G15" s="19"/>
      <c r="H15" s="19"/>
      <c r="I15" s="50"/>
    </row>
    <row r="16" spans="1:10" ht="16.5" thickBot="1" x14ac:dyDescent="0.3">
      <c r="A16" s="43"/>
      <c r="B16" s="42"/>
      <c r="C16" s="42"/>
      <c r="D16" s="42"/>
      <c r="E16" s="45"/>
      <c r="F16" s="42"/>
      <c r="G16" s="42"/>
      <c r="H16" s="155"/>
      <c r="I16" s="156"/>
    </row>
    <row r="17" spans="1:13" ht="17.25" customHeight="1" x14ac:dyDescent="0.25">
      <c r="A17" s="26"/>
      <c r="B17" s="24"/>
      <c r="C17" s="24"/>
      <c r="D17" s="24"/>
      <c r="E17" s="31"/>
      <c r="F17" s="24"/>
      <c r="G17" s="24"/>
      <c r="H17" s="39"/>
      <c r="I17" s="40"/>
    </row>
    <row r="18" spans="1:13" ht="15.75" x14ac:dyDescent="0.25">
      <c r="A18" s="121" t="s">
        <v>44</v>
      </c>
      <c r="B18" s="121"/>
      <c r="C18" s="32"/>
      <c r="D18" s="32"/>
      <c r="E18" s="32"/>
      <c r="F18" s="32"/>
      <c r="G18" s="32"/>
      <c r="H18" s="32"/>
      <c r="I18" s="32"/>
      <c r="J18" s="30"/>
      <c r="K18" s="30"/>
      <c r="L18" s="30"/>
      <c r="M18" s="30"/>
    </row>
    <row r="19" spans="1:13" ht="15.75" x14ac:dyDescent="0.25">
      <c r="A19" s="122" t="s">
        <v>45</v>
      </c>
      <c r="B19" s="122"/>
      <c r="C19" s="32"/>
      <c r="D19" s="32"/>
      <c r="E19" s="32"/>
      <c r="F19" s="32"/>
      <c r="G19" s="32"/>
      <c r="H19" s="32"/>
      <c r="I19" s="32"/>
      <c r="J19" s="30"/>
      <c r="K19" s="30"/>
      <c r="L19" s="30"/>
      <c r="M19" s="30"/>
    </row>
    <row r="20" spans="1:13" ht="15.75" x14ac:dyDescent="0.25">
      <c r="A20" s="122" t="s">
        <v>110</v>
      </c>
      <c r="B20" s="122"/>
      <c r="C20" s="32"/>
      <c r="D20" s="32"/>
      <c r="E20" s="32"/>
      <c r="F20" s="32"/>
      <c r="G20" s="32"/>
      <c r="H20" s="32"/>
      <c r="I20" s="32"/>
      <c r="J20" s="32"/>
      <c r="K20" s="32"/>
      <c r="L20" s="26"/>
      <c r="M20" s="30"/>
    </row>
    <row r="21" spans="1:13" ht="15.75" x14ac:dyDescent="0.25">
      <c r="A21" s="123" t="s">
        <v>111</v>
      </c>
      <c r="B21" s="123"/>
    </row>
    <row r="22" spans="1:13" ht="15.75" x14ac:dyDescent="0.25">
      <c r="A22" s="122" t="s">
        <v>112</v>
      </c>
      <c r="B22" s="122"/>
    </row>
    <row r="23" spans="1:13" ht="15.75" x14ac:dyDescent="0.25">
      <c r="A23" s="122"/>
      <c r="B23" s="122"/>
    </row>
    <row r="24" spans="1:13" ht="15.75" x14ac:dyDescent="0.25">
      <c r="A24" s="123" t="s">
        <v>46</v>
      </c>
      <c r="B24" s="123"/>
    </row>
    <row r="28" spans="1:13" x14ac:dyDescent="0.2">
      <c r="B28" s="3"/>
      <c r="C28" s="3"/>
      <c r="D28" s="3"/>
      <c r="E28" s="13"/>
      <c r="F28" s="3"/>
      <c r="G28" s="3"/>
      <c r="H28" s="3"/>
      <c r="I28" s="13"/>
    </row>
    <row r="38" spans="2:9" x14ac:dyDescent="0.2">
      <c r="B38" s="3"/>
      <c r="C38" s="3"/>
      <c r="D38" s="3"/>
      <c r="E38" s="13"/>
      <c r="F38" s="3"/>
      <c r="G38" s="3"/>
      <c r="H38" s="3"/>
      <c r="I38" s="13"/>
    </row>
    <row r="87" spans="2:9" x14ac:dyDescent="0.2">
      <c r="B87" s="4"/>
      <c r="C87" s="4"/>
      <c r="D87" s="4"/>
      <c r="E87" s="14"/>
      <c r="F87" s="4"/>
      <c r="G87" s="4"/>
      <c r="H87" s="4"/>
      <c r="I87" s="14"/>
    </row>
  </sheetData>
  <mergeCells count="2">
    <mergeCell ref="H16:I16"/>
    <mergeCell ref="B1:E1"/>
  </mergeCells>
  <phoneticPr fontId="0" type="noConversion"/>
  <conditionalFormatting sqref="I17">
    <cfRule type="expression" dxfId="14" priority="26" stopIfTrue="1">
      <formula>IF(AND(#REF!="",J17="passed"),1,0)</formula>
    </cfRule>
  </conditionalFormatting>
  <conditionalFormatting sqref="H17">
    <cfRule type="expression" dxfId="13" priority="25" stopIfTrue="1">
      <formula>IF(AND(#REF!="",I15="passed"),1,0)</formula>
    </cfRule>
  </conditionalFormatting>
  <conditionalFormatting sqref="J18:M18">
    <cfRule type="expression" dxfId="12" priority="42" stopIfTrue="1">
      <formula>IF(#REF!="Passed",1,0)</formula>
    </cfRule>
  </conditionalFormatting>
  <conditionalFormatting sqref="I12:I13">
    <cfRule type="cellIs" dxfId="11" priority="28" stopIfTrue="1" operator="equal">
      <formula>"Passed"</formula>
    </cfRule>
    <cfRule type="cellIs" dxfId="10" priority="29" stopIfTrue="1" operator="equal">
      <formula>"Failed"</formula>
    </cfRule>
  </conditionalFormatting>
  <conditionalFormatting sqref="I11">
    <cfRule type="cellIs" dxfId="9" priority="30" stopIfTrue="1" operator="equal">
      <formula>"Passed"</formula>
    </cfRule>
    <cfRule type="cellIs" dxfId="8" priority="31" stopIfTrue="1" operator="equal">
      <formula>"Failed"</formula>
    </cfRule>
    <cfRule type="cellIs" dxfId="7" priority="32" stopIfTrue="1" operator="equal">
      <formula>"Not completed"</formula>
    </cfRule>
  </conditionalFormatting>
  <conditionalFormatting sqref="I14">
    <cfRule type="cellIs" dxfId="6" priority="33" stopIfTrue="1" operator="equal">
      <formula>"Failed"</formula>
    </cfRule>
    <cfRule type="cellIs" dxfId="5" priority="34" stopIfTrue="1" operator="equal">
      <formula>"Passed"</formula>
    </cfRule>
    <cfRule type="cellIs" dxfId="4" priority="35" stopIfTrue="1" operator="equal">
      <formula>"Not completed"</formula>
    </cfRule>
  </conditionalFormatting>
  <conditionalFormatting sqref="I6:I10">
    <cfRule type="cellIs" dxfId="3" priority="36" stopIfTrue="1" operator="equal">
      <formula>"Passed"</formula>
    </cfRule>
    <cfRule type="cellIs" dxfId="2" priority="37" stopIfTrue="1" operator="equal">
      <formula>"Failed"</formula>
    </cfRule>
    <cfRule type="cellIs" dxfId="1" priority="38" stopIfTrue="1" operator="equal">
      <formula>"Not completed"</formula>
    </cfRule>
  </conditionalFormatting>
  <conditionalFormatting sqref="C2:D2">
    <cfRule type="cellIs" dxfId="0" priority="39" stopIfTrue="1" operator="equal">
      <formula>0</formula>
    </cfRule>
  </conditionalFormatting>
  <pageMargins left="0.75" right="0.75" top="1" bottom="1" header="0.5" footer="0.5"/>
  <pageSetup paperSize="9" fitToHeight="4" orientation="landscape" horizontalDpi="4294967293" verticalDpi="4294967293" r:id="rId1"/>
  <headerFooter alignWithMargins="0">
    <oddHeader>&amp;A</oddHeader>
  </headerFooter>
  <cellWatches>
    <cellWatch r="I11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Depot Inspection checklist</vt:lpstr>
      <vt:lpstr>Depot Inspection result</vt:lpstr>
      <vt:lpstr>'Depot Inspection result'!Print_Area</vt:lpstr>
      <vt:lpstr>'Depot Inspection checklist'!Print_Titles</vt:lpstr>
    </vt:vector>
  </TitlesOfParts>
  <Company>Seatrade Reefer Chartering NV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de Jongh</dc:creator>
  <cp:lastModifiedBy>Rutger de Knijf</cp:lastModifiedBy>
  <cp:lastPrinted>2015-11-13T10:29:16Z</cp:lastPrinted>
  <dcterms:created xsi:type="dcterms:W3CDTF">2007-06-04T16:18:10Z</dcterms:created>
  <dcterms:modified xsi:type="dcterms:W3CDTF">2016-02-12T08:44:59Z</dcterms:modified>
</cp:coreProperties>
</file>